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Форма мониторинга МО " sheetId="8" r:id="rId1"/>
    <sheet name="Слюдянский" sheetId="9" r:id="rId2"/>
  </sheets>
  <definedNames>
    <definedName name="_xlnm.Print_Area" localSheetId="1">Слюдянский!$A$1:$Q$45</definedName>
    <definedName name="_xlnm.Print_Area" localSheetId="0">'Форма мониторинга МО '!$A$1:$AM$65</definedName>
  </definedNames>
  <calcPr calcId="145621"/>
</workbook>
</file>

<file path=xl/calcChain.xml><?xml version="1.0" encoding="utf-8"?>
<calcChain xmlns="http://schemas.openxmlformats.org/spreadsheetml/2006/main">
  <c r="AI19" i="8" l="1"/>
  <c r="AJ19" i="8" l="1"/>
  <c r="AI38" i="8" l="1"/>
  <c r="AI15" i="8"/>
  <c r="AI11" i="8" l="1"/>
  <c r="AJ11" i="8"/>
  <c r="AI6" i="8" l="1"/>
  <c r="AJ45" i="8"/>
  <c r="AI45" i="8"/>
  <c r="AJ44" i="8"/>
  <c r="AI44" i="8"/>
  <c r="AJ43" i="8"/>
  <c r="AI43" i="8"/>
  <c r="AJ42" i="8"/>
  <c r="AI42" i="8"/>
  <c r="AJ41" i="8"/>
  <c r="AI41" i="8"/>
  <c r="AJ39" i="8"/>
  <c r="AI39" i="8"/>
  <c r="AJ38" i="8"/>
  <c r="AJ37" i="8"/>
  <c r="AI37" i="8"/>
  <c r="AJ35" i="8"/>
  <c r="AI35" i="8"/>
  <c r="AJ34" i="8"/>
  <c r="AI34" i="8"/>
  <c r="AJ33" i="8"/>
  <c r="AI33" i="8"/>
  <c r="AJ32" i="8"/>
  <c r="AI32" i="8"/>
  <c r="AJ31" i="8"/>
  <c r="AI31" i="8"/>
  <c r="AJ29" i="8"/>
  <c r="AI29" i="8"/>
  <c r="AI28" i="8"/>
  <c r="AJ27" i="8"/>
  <c r="AI27" i="8"/>
  <c r="AI24" i="8" s="1"/>
  <c r="AJ26" i="8"/>
  <c r="AI26" i="8"/>
  <c r="AJ25" i="8"/>
  <c r="AI25" i="8"/>
  <c r="AJ24" i="8"/>
  <c r="AJ22" i="8"/>
  <c r="AI22" i="8"/>
  <c r="AJ20" i="8"/>
  <c r="AI20" i="8"/>
  <c r="AJ18" i="8"/>
  <c r="AI18" i="8"/>
  <c r="AJ17" i="8"/>
  <c r="AI17" i="8"/>
  <c r="AJ15" i="8"/>
  <c r="AI13" i="8"/>
  <c r="AJ12" i="8"/>
  <c r="AI12" i="8"/>
  <c r="AI10" i="8"/>
  <c r="AJ9" i="8"/>
  <c r="AI9" i="8"/>
  <c r="AJ8" i="8"/>
  <c r="AI8" i="8"/>
  <c r="AJ7" i="8"/>
  <c r="AI7" i="8"/>
  <c r="AJ6" i="8"/>
  <c r="AJ40" i="8" l="1"/>
  <c r="AI40" i="8"/>
  <c r="AJ36" i="8"/>
  <c r="AI36" i="8"/>
  <c r="AI23" i="8"/>
  <c r="AJ21" i="8"/>
  <c r="AI21" i="8"/>
  <c r="AI14" i="8"/>
  <c r="AJ10" i="8"/>
  <c r="AJ14" i="8" l="1"/>
  <c r="AJ30" i="8"/>
  <c r="AI30" i="8"/>
  <c r="AJ28" i="8"/>
  <c r="AJ23" i="8"/>
  <c r="AJ16" i="8"/>
  <c r="AI16" i="8"/>
  <c r="AJ13" i="8"/>
  <c r="E7" i="9" l="1"/>
  <c r="E8" i="9"/>
  <c r="E9" i="9"/>
  <c r="E10" i="9"/>
  <c r="E11" i="9"/>
  <c r="E12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5" i="9"/>
  <c r="E36" i="9"/>
  <c r="E37" i="9"/>
  <c r="E38" i="9"/>
  <c r="E39" i="9"/>
  <c r="E40" i="9"/>
  <c r="E41" i="9"/>
  <c r="E42" i="9"/>
  <c r="E43" i="9"/>
  <c r="E44" i="9"/>
  <c r="E45" i="9"/>
  <c r="E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6" i="9"/>
</calcChain>
</file>

<file path=xl/sharedStrings.xml><?xml version="1.0" encoding="utf-8"?>
<sst xmlns="http://schemas.openxmlformats.org/spreadsheetml/2006/main" count="397" uniqueCount="86">
  <si>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</si>
  <si>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</si>
  <si>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</si>
  <si>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</si>
  <si>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</si>
  <si>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</si>
  <si>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</si>
  <si>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</si>
  <si>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</si>
  <si>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</si>
  <si>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</si>
  <si>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</si>
  <si>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</si>
  <si>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</si>
  <si>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</si>
  <si>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</si>
  <si>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</si>
  <si>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</si>
  <si>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</si>
  <si>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</si>
  <si>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</si>
  <si>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</si>
  <si>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</si>
  <si>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</si>
  <si>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</si>
  <si>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</si>
  <si>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</si>
  <si>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</si>
  <si>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</si>
  <si>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</si>
  <si>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</si>
  <si>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</si>
  <si>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</si>
  <si>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</si>
  <si>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</si>
  <si>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</si>
  <si>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</si>
  <si>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</si>
  <si>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</si>
  <si>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</si>
  <si>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</si>
  <si>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</si>
  <si>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</si>
  <si>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</si>
  <si>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</si>
  <si>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</si>
  <si>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</si>
  <si>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</si>
  <si>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</si>
  <si>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</si>
  <si>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</si>
  <si>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</si>
  <si>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</si>
  <si>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</si>
  <si>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</si>
  <si>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</si>
  <si>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</si>
  <si>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</si>
  <si>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 xml:space="preserve">Хлеб белый из пшеничной муки, 1 кг </t>
  </si>
  <si>
    <t>Хлеб черный ржаной, ржано-пшеничный, 1 кг</t>
  </si>
  <si>
    <t xml:space="preserve">Приложение </t>
  </si>
  <si>
    <t>нет</t>
  </si>
  <si>
    <t>Магазин "Чайка" ИП Умнова Т.В.</t>
  </si>
  <si>
    <t>Приложение 3</t>
  </si>
  <si>
    <t xml:space="preserve">Ежедневный отчет об уровне цен на фиксированный набор товаров в субъекте РФ по состоянию на ______________ </t>
  </si>
  <si>
    <t>Нестационарные торгвые объекты</t>
  </si>
  <si>
    <t>Средние цены (руб.)</t>
  </si>
  <si>
    <t>% наличия товара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</si>
  <si>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</si>
  <si>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</si>
  <si>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</si>
  <si>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</si>
  <si>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Копеечка ИП Соломина О.А. 75515</t>
  </si>
  <si>
    <t>Магазин "Визит", ИП Завалишина Е.К. (89027613755 Елена Константиновна)</t>
  </si>
  <si>
    <t>Магазин "Байкал" ИП Умнова Т.В.((89501217254 Татьяна Владимировна)</t>
  </si>
  <si>
    <r>
      <t>Курбатовский ИП Бабученко Г.Н</t>
    </r>
    <r>
      <rPr>
        <sz val="11"/>
        <color theme="1"/>
        <rFont val="Cambria"/>
        <family val="1"/>
        <charset val="204"/>
        <scheme val="major"/>
      </rPr>
      <t xml:space="preserve">.89086626194 </t>
    </r>
    <r>
      <rPr>
        <sz val="10"/>
        <color theme="1"/>
        <rFont val="Cambria"/>
        <family val="1"/>
        <charset val="204"/>
        <scheme val="major"/>
      </rPr>
      <t>(Наталья)</t>
    </r>
  </si>
  <si>
    <t>Альянс ИП Бурлакова М.А. 54300 (Светлана Александровна)</t>
  </si>
  <si>
    <t xml:space="preserve">супермаркет "Светофор", ООО "Торгсервис38" 54358 </t>
  </si>
  <si>
    <t>Макс. Цена</t>
  </si>
  <si>
    <t>Павильон "У Башни" ИП Усманова С.А.</t>
  </si>
  <si>
    <t>Павильон "Овощи" ИП Калмынина И.А. )</t>
  </si>
  <si>
    <t>Причиной повышения розничных цен является повышение</t>
  </si>
  <si>
    <t>цен у оптовых поставщиков.</t>
  </si>
  <si>
    <t>Результаты мониторинга цен на фиксированный набор товаров в муниципальном образовании по состоянию на 06.03.2015(отправляется в ОИВ субъекта РФ)</t>
  </si>
  <si>
    <t>Средняя цена на товар на 06.03.15</t>
  </si>
  <si>
    <t>Темп роста на период  19.02.15-06.03.15                                                  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</si>
</sst>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b/>
      <u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u/>
      <sz val="26"/>
      <color theme="1"/>
      <name val="Times New Roman"/>
      <family val="1"/>
      <charset val="204"/>
    </font>
    <font>
      <sz val="26"/>
      <color theme="1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1" fillId="4" borderId="0" xfId="0" applyFont="1" applyFill="1"/>
    <xf numFmtId="0" fontId="1" fillId="3" borderId="0" xfId="0" applyFont="1" applyFill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2" fontId="10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10" borderId="4" xfId="0" applyNumberFormat="1" applyFont="1" applyFill="1" applyBorder="1" applyAlignment="1">
      <alignment horizontal="center" vertical="center" wrapText="1"/>
    </xf>
    <xf numFmtId="2" fontId="1" fillId="1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tabSelected="1" view="pageBreakPreview" zoomScale="75" zoomScaleNormal="85" zoomScaleSheetLayoutView="75" workbookViewId="0">
      <pane xSplit="2" topLeftCell="O1" activePane="topRight" state="frozen"/>
      <selection pane="topRight" activeCell="AL5" sqref="AL5"/>
    </sheetView>
  </sheetViews>
  <sheetFormatPr defaultRowHeight="14.25" x14ac:dyDescent="0.2"/>
  <cols>
    <col min="1" max="1" width="5.7109375" style="3" customWidth="1"/>
    <col min="2" max="2" width="46.7109375" style="3" customWidth="1"/>
    <col min="3" max="3" width="7.5703125" style="3" customWidth="1"/>
    <col min="4" max="4" width="10" style="3" customWidth="1"/>
    <col min="5" max="5" width="0.42578125" style="3" hidden="1" customWidth="1"/>
    <col min="6" max="6" width="1.5703125" style="3" hidden="1" customWidth="1"/>
    <col min="7" max="7" width="0.5703125" style="3" hidden="1" customWidth="1"/>
    <col min="8" max="8" width="2.140625" style="3" hidden="1" customWidth="1"/>
    <col min="9" max="9" width="10.140625" style="3" customWidth="1"/>
    <col min="10" max="10" width="10.28515625" style="3" customWidth="1"/>
    <col min="11" max="11" width="11.7109375" style="3" customWidth="1"/>
    <col min="12" max="12" width="9.28515625" style="3" customWidth="1"/>
    <col min="13" max="13" width="9.5703125" style="3" customWidth="1"/>
    <col min="14" max="14" width="10.140625" style="3" customWidth="1"/>
    <col min="15" max="15" width="12.28515625" style="3" customWidth="1"/>
    <col min="16" max="16" width="9.5703125" style="3" customWidth="1"/>
    <col min="17" max="17" width="11" style="3" customWidth="1"/>
    <col min="18" max="18" width="9.140625" style="3" customWidth="1"/>
    <col min="19" max="19" width="8" style="3" customWidth="1"/>
    <col min="20" max="20" width="8.140625" style="3" customWidth="1"/>
    <col min="21" max="21" width="7.5703125" style="3" customWidth="1"/>
    <col min="22" max="22" width="8.7109375" style="3" customWidth="1"/>
    <col min="23" max="23" width="8.140625" style="3" customWidth="1"/>
    <col min="24" max="24" width="8.7109375" style="3" customWidth="1"/>
    <col min="25" max="25" width="10.85546875" style="3" customWidth="1"/>
    <col min="26" max="26" width="8.85546875" style="3" customWidth="1"/>
    <col min="27" max="27" width="11.28515625" style="3" customWidth="1"/>
    <col min="28" max="28" width="0.85546875" style="3" hidden="1" customWidth="1"/>
    <col min="29" max="29" width="6.7109375" style="3" hidden="1" customWidth="1"/>
    <col min="30" max="30" width="5.7109375" style="3" hidden="1" customWidth="1"/>
    <col min="31" max="31" width="6.7109375" style="3" hidden="1" customWidth="1"/>
    <col min="32" max="32" width="6" style="3" hidden="1" customWidth="1"/>
    <col min="33" max="33" width="9.7109375" style="3" hidden="1" customWidth="1"/>
    <col min="34" max="34" width="10.7109375" style="3" customWidth="1"/>
    <col min="35" max="35" width="11.85546875" style="3" customWidth="1"/>
    <col min="36" max="36" width="11" style="3" customWidth="1"/>
    <col min="37" max="37" width="8.5703125" style="3" hidden="1" customWidth="1"/>
    <col min="38" max="38" width="10.5703125" style="3" customWidth="1"/>
    <col min="39" max="39" width="8.42578125" style="3" customWidth="1"/>
    <col min="40" max="40" width="0.28515625" style="3" hidden="1" customWidth="1"/>
    <col min="41" max="16384" width="9.140625" style="3"/>
  </cols>
  <sheetData>
    <row r="1" spans="1:40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70" t="s">
        <v>17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9" t="s">
        <v>60</v>
      </c>
      <c r="AJ1" s="69"/>
      <c r="AK1" s="69"/>
    </row>
    <row r="2" spans="1:40" ht="15.75" x14ac:dyDescent="0.25">
      <c r="B2" s="72" t="s">
        <v>83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40" ht="80.25" customHeight="1" x14ac:dyDescent="0.2">
      <c r="A3" s="64" t="s">
        <v>0</v>
      </c>
      <c r="B3" s="65" t="s">
        <v>7</v>
      </c>
      <c r="C3" s="53" t="s">
        <v>8</v>
      </c>
      <c r="D3" s="53"/>
      <c r="E3" s="53"/>
      <c r="F3" s="53"/>
      <c r="G3" s="53"/>
      <c r="H3" s="53"/>
      <c r="I3" s="53"/>
      <c r="J3" s="61" t="s">
        <v>9</v>
      </c>
      <c r="K3" s="61"/>
      <c r="L3" s="61"/>
      <c r="M3" s="61"/>
      <c r="N3" s="61"/>
      <c r="O3" s="61"/>
      <c r="P3" s="61"/>
      <c r="Q3" s="61" t="s">
        <v>10</v>
      </c>
      <c r="R3" s="61"/>
      <c r="S3" s="61"/>
      <c r="T3" s="61"/>
      <c r="U3" s="61"/>
      <c r="V3" s="61"/>
      <c r="W3" s="61"/>
      <c r="X3" s="53" t="s">
        <v>11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77" t="s">
        <v>84</v>
      </c>
      <c r="AJ3" s="55"/>
      <c r="AK3" s="55"/>
      <c r="AL3" s="53"/>
      <c r="AM3" s="53"/>
      <c r="AN3" s="53"/>
    </row>
    <row r="4" spans="1:40" ht="113.25" customHeight="1" x14ac:dyDescent="0.2">
      <c r="A4" s="64"/>
      <c r="B4" s="71"/>
      <c r="C4" s="62" t="s">
        <v>77</v>
      </c>
      <c r="D4" s="62"/>
      <c r="E4" s="67"/>
      <c r="F4" s="68"/>
      <c r="G4" s="62" t="s">
        <v>57</v>
      </c>
      <c r="H4" s="62"/>
      <c r="I4" s="73" t="s">
        <v>6</v>
      </c>
      <c r="J4" s="58" t="s">
        <v>72</v>
      </c>
      <c r="K4" s="58"/>
      <c r="L4" s="58" t="s">
        <v>76</v>
      </c>
      <c r="M4" s="58"/>
      <c r="N4" s="58" t="s">
        <v>75</v>
      </c>
      <c r="O4" s="58"/>
      <c r="P4" s="59" t="s">
        <v>16</v>
      </c>
      <c r="Q4" s="58" t="s">
        <v>73</v>
      </c>
      <c r="R4" s="58"/>
      <c r="S4" s="58" t="s">
        <v>74</v>
      </c>
      <c r="T4" s="58"/>
      <c r="U4" s="58" t="s">
        <v>62</v>
      </c>
      <c r="V4" s="58"/>
      <c r="W4" s="59" t="s">
        <v>16</v>
      </c>
      <c r="X4" s="63" t="s">
        <v>79</v>
      </c>
      <c r="Y4" s="63"/>
      <c r="Z4" s="63" t="s">
        <v>80</v>
      </c>
      <c r="AA4" s="63"/>
      <c r="AB4" s="62"/>
      <c r="AC4" s="62"/>
      <c r="AD4" s="62"/>
      <c r="AE4" s="62"/>
      <c r="AF4" s="62"/>
      <c r="AG4" s="62"/>
      <c r="AH4" s="65" t="s">
        <v>16</v>
      </c>
      <c r="AI4" s="74" t="s">
        <v>57</v>
      </c>
      <c r="AJ4" s="74"/>
      <c r="AK4" s="75"/>
      <c r="AL4" s="54" t="s">
        <v>85</v>
      </c>
      <c r="AM4" s="55"/>
      <c r="AN4" s="56"/>
    </row>
    <row r="5" spans="1:40" ht="55.5" customHeight="1" x14ac:dyDescent="0.2">
      <c r="A5" s="64"/>
      <c r="B5" s="71"/>
      <c r="C5" s="2" t="s">
        <v>14</v>
      </c>
      <c r="D5" s="2" t="s">
        <v>13</v>
      </c>
      <c r="E5" s="8" t="s">
        <v>12</v>
      </c>
      <c r="F5" s="8" t="s">
        <v>13</v>
      </c>
      <c r="G5" s="2" t="s">
        <v>12</v>
      </c>
      <c r="H5" s="2" t="s">
        <v>13</v>
      </c>
      <c r="I5" s="73"/>
      <c r="J5" s="9" t="s">
        <v>12</v>
      </c>
      <c r="K5" s="9" t="s">
        <v>13</v>
      </c>
      <c r="L5" s="9" t="s">
        <v>12</v>
      </c>
      <c r="M5" s="9" t="s">
        <v>13</v>
      </c>
      <c r="N5" s="9" t="s">
        <v>12</v>
      </c>
      <c r="O5" s="9" t="s">
        <v>13</v>
      </c>
      <c r="P5" s="60"/>
      <c r="Q5" s="9" t="s">
        <v>12</v>
      </c>
      <c r="R5" s="9" t="s">
        <v>13</v>
      </c>
      <c r="S5" s="9" t="s">
        <v>12</v>
      </c>
      <c r="T5" s="9" t="s">
        <v>13</v>
      </c>
      <c r="U5" s="9" t="s">
        <v>12</v>
      </c>
      <c r="V5" s="9" t="s">
        <v>13</v>
      </c>
      <c r="W5" s="60"/>
      <c r="X5" s="16" t="s">
        <v>12</v>
      </c>
      <c r="Y5" s="16" t="s">
        <v>13</v>
      </c>
      <c r="Z5" s="16" t="s">
        <v>12</v>
      </c>
      <c r="AA5" s="16" t="s">
        <v>13</v>
      </c>
      <c r="AB5" s="16"/>
      <c r="AC5" s="2"/>
      <c r="AD5" s="2"/>
      <c r="AE5" s="2"/>
      <c r="AF5" s="2"/>
      <c r="AG5" s="2"/>
      <c r="AH5" s="66"/>
      <c r="AI5" s="40" t="s">
        <v>12</v>
      </c>
      <c r="AJ5" s="40" t="s">
        <v>78</v>
      </c>
      <c r="AK5" s="76"/>
      <c r="AL5" s="40" t="s">
        <v>12</v>
      </c>
      <c r="AM5" s="40" t="s">
        <v>78</v>
      </c>
      <c r="AN5" s="56"/>
    </row>
    <row r="6" spans="1:40" ht="20.25" customHeight="1" x14ac:dyDescent="0.2">
      <c r="A6" s="7">
        <v>1</v>
      </c>
      <c r="B6" s="32" t="s">
        <v>19</v>
      </c>
      <c r="C6" s="17" t="s">
        <v>61</v>
      </c>
      <c r="D6" s="17" t="s">
        <v>61</v>
      </c>
      <c r="E6" s="30"/>
      <c r="F6" s="30"/>
      <c r="G6" s="31"/>
      <c r="H6" s="18"/>
      <c r="I6" s="41">
        <v>0</v>
      </c>
      <c r="J6" s="17">
        <v>33</v>
      </c>
      <c r="K6" s="18">
        <v>33</v>
      </c>
      <c r="L6" s="17">
        <v>28</v>
      </c>
      <c r="M6" s="18">
        <v>28</v>
      </c>
      <c r="N6" s="26">
        <v>26</v>
      </c>
      <c r="O6" s="27">
        <v>26</v>
      </c>
      <c r="P6" s="41">
        <v>100</v>
      </c>
      <c r="Q6" s="17">
        <v>29</v>
      </c>
      <c r="R6" s="18">
        <v>29</v>
      </c>
      <c r="S6" s="17">
        <v>30</v>
      </c>
      <c r="T6" s="18">
        <v>30</v>
      </c>
      <c r="U6" s="17">
        <v>30</v>
      </c>
      <c r="V6" s="18">
        <v>30</v>
      </c>
      <c r="W6" s="41">
        <v>100</v>
      </c>
      <c r="X6" s="17">
        <v>29</v>
      </c>
      <c r="Y6" s="17">
        <v>29</v>
      </c>
      <c r="Z6" s="17">
        <v>30</v>
      </c>
      <c r="AA6" s="18">
        <v>30</v>
      </c>
      <c r="AB6" s="10"/>
      <c r="AC6" s="15"/>
      <c r="AD6" s="10"/>
      <c r="AE6" s="15"/>
      <c r="AF6" s="10"/>
      <c r="AG6" s="15"/>
      <c r="AH6" s="15">
        <v>100</v>
      </c>
      <c r="AI6" s="28">
        <f t="shared" ref="AI6:AJ9" si="0">(J6+L6+N6+Q6+S6+U6+X6+Z6)/8</f>
        <v>29.375</v>
      </c>
      <c r="AJ6" s="29">
        <f t="shared" si="0"/>
        <v>29.375</v>
      </c>
      <c r="AK6" s="18"/>
      <c r="AL6" s="17">
        <v>1</v>
      </c>
      <c r="AM6" s="17">
        <v>1</v>
      </c>
    </row>
    <row r="7" spans="1:40" ht="22.5" customHeight="1" x14ac:dyDescent="0.2">
      <c r="A7" s="7">
        <v>2</v>
      </c>
      <c r="B7" s="32" t="s">
        <v>20</v>
      </c>
      <c r="C7" s="17" t="s">
        <v>61</v>
      </c>
      <c r="D7" s="17" t="s">
        <v>61</v>
      </c>
      <c r="E7" s="30"/>
      <c r="F7" s="30"/>
      <c r="G7" s="31"/>
      <c r="H7" s="18"/>
      <c r="I7" s="41">
        <v>0</v>
      </c>
      <c r="J7" s="17">
        <v>60</v>
      </c>
      <c r="K7" s="18">
        <v>60</v>
      </c>
      <c r="L7" s="17">
        <v>54</v>
      </c>
      <c r="M7" s="18">
        <v>54</v>
      </c>
      <c r="N7" s="26">
        <v>53</v>
      </c>
      <c r="O7" s="27">
        <v>53</v>
      </c>
      <c r="P7" s="41">
        <v>100</v>
      </c>
      <c r="Q7" s="17">
        <v>57</v>
      </c>
      <c r="R7" s="18">
        <v>57</v>
      </c>
      <c r="S7" s="17">
        <v>55</v>
      </c>
      <c r="T7" s="18">
        <v>55</v>
      </c>
      <c r="U7" s="17">
        <v>55</v>
      </c>
      <c r="V7" s="18">
        <v>55</v>
      </c>
      <c r="W7" s="41">
        <v>100</v>
      </c>
      <c r="X7" s="17">
        <v>70</v>
      </c>
      <c r="Y7" s="17">
        <v>70</v>
      </c>
      <c r="Z7" s="17">
        <v>68</v>
      </c>
      <c r="AA7" s="18">
        <v>68</v>
      </c>
      <c r="AB7" s="10"/>
      <c r="AC7" s="15"/>
      <c r="AD7" s="10"/>
      <c r="AE7" s="15"/>
      <c r="AF7" s="10"/>
      <c r="AG7" s="15"/>
      <c r="AH7" s="15">
        <v>100</v>
      </c>
      <c r="AI7" s="36">
        <f t="shared" si="0"/>
        <v>59</v>
      </c>
      <c r="AJ7" s="37">
        <f t="shared" si="0"/>
        <v>59</v>
      </c>
      <c r="AK7" s="18"/>
      <c r="AL7" s="17">
        <v>1</v>
      </c>
      <c r="AM7" s="17">
        <v>1</v>
      </c>
    </row>
    <row r="8" spans="1:40" ht="20.25" customHeight="1" x14ac:dyDescent="0.2">
      <c r="A8" s="7">
        <v>3</v>
      </c>
      <c r="B8" s="33" t="s">
        <v>21</v>
      </c>
      <c r="C8" s="17" t="s">
        <v>61</v>
      </c>
      <c r="D8" s="17" t="s">
        <v>61</v>
      </c>
      <c r="E8" s="30"/>
      <c r="F8" s="30"/>
      <c r="G8" s="31"/>
      <c r="H8" s="18"/>
      <c r="I8" s="41">
        <v>0</v>
      </c>
      <c r="J8" s="24">
        <v>60</v>
      </c>
      <c r="K8" s="52">
        <v>60</v>
      </c>
      <c r="L8" s="17">
        <v>66</v>
      </c>
      <c r="M8" s="18">
        <v>66</v>
      </c>
      <c r="N8" s="26">
        <v>72</v>
      </c>
      <c r="O8" s="27">
        <v>72</v>
      </c>
      <c r="P8" s="41">
        <v>100</v>
      </c>
      <c r="Q8" s="17">
        <v>70</v>
      </c>
      <c r="R8" s="18">
        <v>70</v>
      </c>
      <c r="S8" s="17">
        <v>70</v>
      </c>
      <c r="T8" s="18">
        <v>70</v>
      </c>
      <c r="U8" s="17">
        <v>70</v>
      </c>
      <c r="V8" s="18">
        <v>70</v>
      </c>
      <c r="W8" s="41">
        <v>100</v>
      </c>
      <c r="X8" s="17">
        <v>68</v>
      </c>
      <c r="Y8" s="17">
        <v>68</v>
      </c>
      <c r="Z8" s="17">
        <v>68</v>
      </c>
      <c r="AA8" s="18">
        <v>68</v>
      </c>
      <c r="AB8" s="10"/>
      <c r="AC8" s="15"/>
      <c r="AD8" s="10"/>
      <c r="AE8" s="15"/>
      <c r="AF8" s="10"/>
      <c r="AG8" s="15"/>
      <c r="AH8" s="15">
        <v>100</v>
      </c>
      <c r="AI8" s="28">
        <f t="shared" si="0"/>
        <v>68</v>
      </c>
      <c r="AJ8" s="29">
        <f t="shared" si="0"/>
        <v>68</v>
      </c>
      <c r="AK8" s="18"/>
      <c r="AL8" s="17">
        <v>1</v>
      </c>
      <c r="AM8" s="17">
        <v>1</v>
      </c>
    </row>
    <row r="9" spans="1:40" ht="18.75" customHeight="1" x14ac:dyDescent="0.2">
      <c r="A9" s="7">
        <v>4</v>
      </c>
      <c r="B9" s="33" t="s">
        <v>22</v>
      </c>
      <c r="C9" s="17" t="s">
        <v>61</v>
      </c>
      <c r="D9" s="17" t="s">
        <v>61</v>
      </c>
      <c r="E9" s="30"/>
      <c r="F9" s="30"/>
      <c r="G9" s="31"/>
      <c r="H9" s="18"/>
      <c r="I9" s="41">
        <v>0</v>
      </c>
      <c r="J9" s="17">
        <v>35</v>
      </c>
      <c r="K9" s="18">
        <v>35</v>
      </c>
      <c r="L9" s="17">
        <v>34</v>
      </c>
      <c r="M9" s="18">
        <v>34</v>
      </c>
      <c r="N9" s="26">
        <v>28</v>
      </c>
      <c r="O9" s="27">
        <v>36</v>
      </c>
      <c r="P9" s="41">
        <v>100</v>
      </c>
      <c r="Q9" s="17">
        <v>35</v>
      </c>
      <c r="R9" s="18">
        <v>35</v>
      </c>
      <c r="S9" s="17">
        <v>35</v>
      </c>
      <c r="T9" s="18">
        <v>35</v>
      </c>
      <c r="U9" s="17">
        <v>35</v>
      </c>
      <c r="V9" s="18">
        <v>35</v>
      </c>
      <c r="W9" s="41">
        <v>100</v>
      </c>
      <c r="X9" s="17">
        <v>35</v>
      </c>
      <c r="Y9" s="17">
        <v>35</v>
      </c>
      <c r="Z9" s="17">
        <v>33</v>
      </c>
      <c r="AA9" s="18">
        <v>33</v>
      </c>
      <c r="AB9" s="10"/>
      <c r="AC9" s="15"/>
      <c r="AD9" s="10"/>
      <c r="AE9" s="15"/>
      <c r="AF9" s="10"/>
      <c r="AG9" s="15"/>
      <c r="AH9" s="15">
        <v>100</v>
      </c>
      <c r="AI9" s="28">
        <f t="shared" si="0"/>
        <v>33.75</v>
      </c>
      <c r="AJ9" s="29">
        <f t="shared" si="0"/>
        <v>34.75</v>
      </c>
      <c r="AK9" s="18"/>
      <c r="AL9" s="17">
        <v>1</v>
      </c>
      <c r="AM9" s="17">
        <v>1</v>
      </c>
    </row>
    <row r="10" spans="1:40" ht="18.75" customHeight="1" x14ac:dyDescent="0.2">
      <c r="A10" s="7">
        <v>5</v>
      </c>
      <c r="B10" s="33" t="s">
        <v>23</v>
      </c>
      <c r="C10" s="17">
        <v>61.9</v>
      </c>
      <c r="D10" s="17">
        <v>61.9</v>
      </c>
      <c r="E10" s="30"/>
      <c r="F10" s="30"/>
      <c r="G10" s="31"/>
      <c r="H10" s="18"/>
      <c r="I10" s="41">
        <v>100</v>
      </c>
      <c r="J10" s="24">
        <v>96</v>
      </c>
      <c r="K10" s="52">
        <v>102</v>
      </c>
      <c r="L10" s="17">
        <v>65</v>
      </c>
      <c r="M10" s="18">
        <v>95</v>
      </c>
      <c r="N10" s="26">
        <v>53</v>
      </c>
      <c r="O10" s="27">
        <v>86.5</v>
      </c>
      <c r="P10" s="41">
        <v>100</v>
      </c>
      <c r="Q10" s="17">
        <v>75</v>
      </c>
      <c r="R10" s="18">
        <v>75</v>
      </c>
      <c r="S10" s="17">
        <v>70</v>
      </c>
      <c r="T10" s="18">
        <v>70</v>
      </c>
      <c r="U10" s="17">
        <v>70</v>
      </c>
      <c r="V10" s="18">
        <v>70</v>
      </c>
      <c r="W10" s="41">
        <v>100</v>
      </c>
      <c r="X10" s="17">
        <v>72</v>
      </c>
      <c r="Y10" s="17">
        <v>72</v>
      </c>
      <c r="Z10" s="17">
        <v>68</v>
      </c>
      <c r="AA10" s="18">
        <v>68</v>
      </c>
      <c r="AB10" s="10"/>
      <c r="AC10" s="15"/>
      <c r="AD10" s="10"/>
      <c r="AE10" s="15"/>
      <c r="AF10" s="10"/>
      <c r="AG10" s="15"/>
      <c r="AH10" s="15">
        <v>100</v>
      </c>
      <c r="AI10" s="28">
        <f>(C10+J10+L10+N10+Q10+S10+U10+X10+Z10)/9</f>
        <v>70.099999999999994</v>
      </c>
      <c r="AJ10" s="29">
        <f>(D10+K10+M10+O10+R10+T10+V10+Y10)/8</f>
        <v>79.05</v>
      </c>
      <c r="AK10" s="18"/>
      <c r="AL10" s="17">
        <v>1</v>
      </c>
      <c r="AM10" s="17">
        <v>1</v>
      </c>
    </row>
    <row r="11" spans="1:40" ht="15.75" x14ac:dyDescent="0.2">
      <c r="A11" s="7">
        <v>6</v>
      </c>
      <c r="B11" s="33" t="s">
        <v>24</v>
      </c>
      <c r="C11" s="17" t="s">
        <v>61</v>
      </c>
      <c r="D11" s="17" t="s">
        <v>61</v>
      </c>
      <c r="E11" s="30"/>
      <c r="F11" s="30"/>
      <c r="G11" s="31"/>
      <c r="H11" s="18"/>
      <c r="I11" s="41">
        <v>0</v>
      </c>
      <c r="J11" s="24">
        <v>57</v>
      </c>
      <c r="K11" s="52">
        <v>57</v>
      </c>
      <c r="L11" s="17">
        <v>64</v>
      </c>
      <c r="M11" s="18">
        <v>64</v>
      </c>
      <c r="N11" s="26">
        <v>68</v>
      </c>
      <c r="O11" s="27">
        <v>68</v>
      </c>
      <c r="P11" s="41">
        <v>100</v>
      </c>
      <c r="Q11" s="17">
        <v>70</v>
      </c>
      <c r="R11" s="18">
        <v>70</v>
      </c>
      <c r="S11" s="42">
        <v>60</v>
      </c>
      <c r="T11" s="43">
        <v>60</v>
      </c>
      <c r="U11" s="42">
        <v>60</v>
      </c>
      <c r="V11" s="43">
        <v>60</v>
      </c>
      <c r="W11" s="41">
        <v>100</v>
      </c>
      <c r="X11" s="17">
        <v>64</v>
      </c>
      <c r="Y11" s="17">
        <v>64</v>
      </c>
      <c r="Z11" s="17">
        <v>65</v>
      </c>
      <c r="AA11" s="18">
        <v>65</v>
      </c>
      <c r="AB11" s="10"/>
      <c r="AC11" s="15"/>
      <c r="AD11" s="10"/>
      <c r="AE11" s="15"/>
      <c r="AF11" s="10"/>
      <c r="AG11" s="15"/>
      <c r="AH11" s="15">
        <v>100</v>
      </c>
      <c r="AI11" s="28">
        <f>(J11+L11+N11+Q11+S11+U11+X11+Z11)/8</f>
        <v>63.5</v>
      </c>
      <c r="AJ11" s="29">
        <f>(K11+M11+O11+R11+T11+V11+Y11+AA11)/8</f>
        <v>63.5</v>
      </c>
      <c r="AK11" s="18"/>
      <c r="AL11" s="38">
        <v>0.97</v>
      </c>
      <c r="AM11" s="38">
        <v>0.97</v>
      </c>
    </row>
    <row r="12" spans="1:40" ht="15.75" customHeight="1" x14ac:dyDescent="0.2">
      <c r="A12" s="7">
        <v>7</v>
      </c>
      <c r="B12" s="33" t="s">
        <v>25</v>
      </c>
      <c r="C12" s="17" t="s">
        <v>61</v>
      </c>
      <c r="D12" s="17" t="s">
        <v>61</v>
      </c>
      <c r="E12" s="30"/>
      <c r="F12" s="30"/>
      <c r="G12" s="31"/>
      <c r="H12" s="18"/>
      <c r="I12" s="41">
        <v>0</v>
      </c>
      <c r="J12" s="17">
        <v>16</v>
      </c>
      <c r="K12" s="18">
        <v>16</v>
      </c>
      <c r="L12" s="17">
        <v>15</v>
      </c>
      <c r="M12" s="18">
        <v>15</v>
      </c>
      <c r="N12" s="26">
        <v>11.5</v>
      </c>
      <c r="O12" s="27">
        <v>15</v>
      </c>
      <c r="P12" s="41">
        <v>100</v>
      </c>
      <c r="Q12" s="17">
        <v>15</v>
      </c>
      <c r="R12" s="18">
        <v>15</v>
      </c>
      <c r="S12" s="17">
        <v>15</v>
      </c>
      <c r="T12" s="18">
        <v>15</v>
      </c>
      <c r="U12" s="17">
        <v>15</v>
      </c>
      <c r="V12" s="18">
        <v>15</v>
      </c>
      <c r="W12" s="41">
        <v>100</v>
      </c>
      <c r="X12" s="17">
        <v>14</v>
      </c>
      <c r="Y12" s="17">
        <v>14</v>
      </c>
      <c r="Z12" s="17" t="s">
        <v>61</v>
      </c>
      <c r="AA12" s="18" t="s">
        <v>61</v>
      </c>
      <c r="AB12" s="10"/>
      <c r="AC12" s="15"/>
      <c r="AD12" s="10"/>
      <c r="AE12" s="15"/>
      <c r="AF12" s="10"/>
      <c r="AG12" s="15"/>
      <c r="AH12" s="15">
        <v>100</v>
      </c>
      <c r="AI12" s="28">
        <f>(J12+L12+N12+Q12+S12+U12+X12)/7</f>
        <v>14.5</v>
      </c>
      <c r="AJ12" s="29">
        <f>(K12+M12+O12+R12+T12+V12+Y12)/7</f>
        <v>15</v>
      </c>
      <c r="AK12" s="18"/>
      <c r="AL12" s="17">
        <v>1</v>
      </c>
      <c r="AM12" s="17">
        <v>1</v>
      </c>
    </row>
    <row r="13" spans="1:40" ht="15.75" x14ac:dyDescent="0.2">
      <c r="A13" s="7">
        <v>8</v>
      </c>
      <c r="B13" s="20" t="s">
        <v>26</v>
      </c>
      <c r="C13" s="17">
        <v>109</v>
      </c>
      <c r="D13" s="17">
        <v>109</v>
      </c>
      <c r="E13" s="30"/>
      <c r="F13" s="30"/>
      <c r="G13" s="31"/>
      <c r="H13" s="18"/>
      <c r="I13" s="41">
        <v>100</v>
      </c>
      <c r="J13" s="17">
        <v>320</v>
      </c>
      <c r="K13" s="18">
        <v>900</v>
      </c>
      <c r="L13" s="17">
        <v>132</v>
      </c>
      <c r="M13" s="18">
        <v>300</v>
      </c>
      <c r="N13" s="26">
        <v>240</v>
      </c>
      <c r="O13" s="27">
        <v>396</v>
      </c>
      <c r="P13" s="41">
        <v>100</v>
      </c>
      <c r="Q13" s="17">
        <v>180</v>
      </c>
      <c r="R13" s="18">
        <v>250</v>
      </c>
      <c r="S13" s="17">
        <v>150</v>
      </c>
      <c r="T13" s="18">
        <v>150</v>
      </c>
      <c r="U13" s="17">
        <v>150</v>
      </c>
      <c r="V13" s="18">
        <v>150</v>
      </c>
      <c r="W13" s="41">
        <v>100</v>
      </c>
      <c r="X13" s="17" t="s">
        <v>61</v>
      </c>
      <c r="Y13" s="17" t="s">
        <v>61</v>
      </c>
      <c r="Z13" s="17" t="s">
        <v>61</v>
      </c>
      <c r="AA13" s="18" t="s">
        <v>61</v>
      </c>
      <c r="AB13" s="10"/>
      <c r="AC13" s="15"/>
      <c r="AD13" s="10"/>
      <c r="AE13" s="15"/>
      <c r="AF13" s="10"/>
      <c r="AG13" s="15"/>
      <c r="AH13" s="15">
        <v>100</v>
      </c>
      <c r="AI13" s="28">
        <f>(C13+J13+L13+N13+Q13+S13+U13)/7</f>
        <v>183</v>
      </c>
      <c r="AJ13" s="29">
        <f>(D13+K13+M13+O13+R13+T13+V13)/7</f>
        <v>322.14285714285717</v>
      </c>
      <c r="AK13" s="18"/>
      <c r="AL13" s="17">
        <v>1</v>
      </c>
      <c r="AM13" s="17">
        <v>1</v>
      </c>
    </row>
    <row r="14" spans="1:40" ht="15.75" customHeight="1" x14ac:dyDescent="0.2">
      <c r="A14" s="7">
        <v>9</v>
      </c>
      <c r="B14" s="20" t="s">
        <v>27</v>
      </c>
      <c r="C14" s="17" t="s">
        <v>61</v>
      </c>
      <c r="D14" s="17" t="s">
        <v>61</v>
      </c>
      <c r="E14" s="30"/>
      <c r="F14" s="30"/>
      <c r="G14" s="31"/>
      <c r="H14" s="18"/>
      <c r="I14" s="41">
        <v>0</v>
      </c>
      <c r="J14" s="17">
        <v>42</v>
      </c>
      <c r="K14" s="18">
        <v>42</v>
      </c>
      <c r="L14" s="17">
        <v>34</v>
      </c>
      <c r="M14" s="18">
        <v>34</v>
      </c>
      <c r="N14" s="26">
        <v>45</v>
      </c>
      <c r="O14" s="27">
        <v>45</v>
      </c>
      <c r="P14" s="41">
        <v>100</v>
      </c>
      <c r="Q14" s="17" t="s">
        <v>61</v>
      </c>
      <c r="R14" s="18" t="s">
        <v>61</v>
      </c>
      <c r="S14" s="17" t="s">
        <v>61</v>
      </c>
      <c r="T14" s="18" t="s">
        <v>61</v>
      </c>
      <c r="U14" s="17" t="s">
        <v>61</v>
      </c>
      <c r="V14" s="18" t="s">
        <v>61</v>
      </c>
      <c r="W14" s="41">
        <v>66.67</v>
      </c>
      <c r="X14" s="17" t="s">
        <v>61</v>
      </c>
      <c r="Y14" s="17" t="s">
        <v>61</v>
      </c>
      <c r="Z14" s="17" t="s">
        <v>61</v>
      </c>
      <c r="AA14" s="18" t="s">
        <v>61</v>
      </c>
      <c r="AB14" s="10"/>
      <c r="AC14" s="15"/>
      <c r="AD14" s="10"/>
      <c r="AE14" s="15"/>
      <c r="AF14" s="10"/>
      <c r="AG14" s="15"/>
      <c r="AH14" s="15">
        <v>50</v>
      </c>
      <c r="AI14" s="28">
        <f>(J14+L14+N14)/3</f>
        <v>40.333333333333336</v>
      </c>
      <c r="AJ14" s="29">
        <f>(K14+M14+O14)/3</f>
        <v>40.333333333333336</v>
      </c>
      <c r="AK14" s="18"/>
      <c r="AL14" s="17">
        <v>1</v>
      </c>
      <c r="AM14" s="17">
        <v>1</v>
      </c>
    </row>
    <row r="15" spans="1:40" ht="15.75" x14ac:dyDescent="0.2">
      <c r="A15" s="7">
        <v>10</v>
      </c>
      <c r="B15" s="20" t="s">
        <v>28</v>
      </c>
      <c r="C15" s="42">
        <v>139.9</v>
      </c>
      <c r="D15" s="42">
        <v>229.9</v>
      </c>
      <c r="E15" s="30"/>
      <c r="F15" s="30"/>
      <c r="G15" s="31"/>
      <c r="H15" s="18"/>
      <c r="I15" s="41">
        <v>100</v>
      </c>
      <c r="J15" s="17">
        <v>320</v>
      </c>
      <c r="K15" s="18">
        <v>360</v>
      </c>
      <c r="L15" s="42">
        <v>252</v>
      </c>
      <c r="M15" s="18">
        <v>306</v>
      </c>
      <c r="N15" s="26">
        <v>165</v>
      </c>
      <c r="O15" s="27">
        <v>330</v>
      </c>
      <c r="P15" s="41">
        <v>100</v>
      </c>
      <c r="Q15" s="17">
        <v>300</v>
      </c>
      <c r="R15" s="18">
        <v>330</v>
      </c>
      <c r="S15" s="17">
        <v>150</v>
      </c>
      <c r="T15" s="18">
        <v>320</v>
      </c>
      <c r="U15" s="17">
        <v>150</v>
      </c>
      <c r="V15" s="18">
        <v>320</v>
      </c>
      <c r="W15" s="41">
        <v>100</v>
      </c>
      <c r="X15" s="17">
        <v>250</v>
      </c>
      <c r="Y15" s="17">
        <v>440</v>
      </c>
      <c r="Z15" s="17" t="s">
        <v>61</v>
      </c>
      <c r="AA15" s="18" t="s">
        <v>61</v>
      </c>
      <c r="AB15" s="10"/>
      <c r="AC15" s="15"/>
      <c r="AD15" s="10"/>
      <c r="AE15" s="15"/>
      <c r="AF15" s="10"/>
      <c r="AG15" s="15"/>
      <c r="AH15" s="15">
        <v>50</v>
      </c>
      <c r="AI15" s="28">
        <f>(C15+J15+L15+N15+Q15+S15+U15+X15)/8</f>
        <v>215.86250000000001</v>
      </c>
      <c r="AJ15" s="29">
        <f>(D15+K15+M15+O15+R15+T15+V15+Y15)/8</f>
        <v>329.48750000000001</v>
      </c>
      <c r="AK15" s="18"/>
      <c r="AL15" s="38">
        <v>1.02</v>
      </c>
      <c r="AM15" s="38">
        <v>1</v>
      </c>
    </row>
    <row r="16" spans="1:40" ht="15.75" customHeight="1" x14ac:dyDescent="0.2">
      <c r="A16" s="7">
        <v>11</v>
      </c>
      <c r="B16" s="20" t="s">
        <v>29</v>
      </c>
      <c r="C16" s="42">
        <v>174.9</v>
      </c>
      <c r="D16" s="42">
        <v>379.9</v>
      </c>
      <c r="E16" s="30"/>
      <c r="F16" s="30"/>
      <c r="G16" s="31"/>
      <c r="H16" s="18"/>
      <c r="I16" s="41">
        <v>100</v>
      </c>
      <c r="J16" s="17">
        <v>345</v>
      </c>
      <c r="K16" s="18">
        <v>350</v>
      </c>
      <c r="L16" s="17">
        <v>270</v>
      </c>
      <c r="M16" s="18">
        <v>340</v>
      </c>
      <c r="N16" s="26">
        <v>240.5</v>
      </c>
      <c r="O16" s="27">
        <v>400</v>
      </c>
      <c r="P16" s="41">
        <v>100</v>
      </c>
      <c r="Q16" s="17">
        <v>380</v>
      </c>
      <c r="R16" s="18">
        <v>380</v>
      </c>
      <c r="S16" s="17">
        <v>280</v>
      </c>
      <c r="T16" s="18">
        <v>450</v>
      </c>
      <c r="U16" s="17">
        <v>280</v>
      </c>
      <c r="V16" s="18">
        <v>450</v>
      </c>
      <c r="W16" s="41">
        <v>100</v>
      </c>
      <c r="X16" s="17">
        <v>200</v>
      </c>
      <c r="Y16" s="17">
        <v>440</v>
      </c>
      <c r="Z16" s="17" t="s">
        <v>61</v>
      </c>
      <c r="AA16" s="18" t="s">
        <v>61</v>
      </c>
      <c r="AB16" s="10"/>
      <c r="AC16" s="15"/>
      <c r="AD16" s="10"/>
      <c r="AE16" s="15"/>
      <c r="AF16" s="10"/>
      <c r="AG16" s="15"/>
      <c r="AH16" s="15">
        <v>50</v>
      </c>
      <c r="AI16" s="28">
        <f>(C16+J16+L16+N16+Q16+S16+U16)/7</f>
        <v>281.48571428571432</v>
      </c>
      <c r="AJ16" s="29">
        <f>(D16+K16+M16+O16+R16+T16+V16)/7</f>
        <v>392.84285714285716</v>
      </c>
      <c r="AK16" s="18"/>
      <c r="AL16" s="38">
        <v>1.01</v>
      </c>
      <c r="AM16" s="38">
        <v>1</v>
      </c>
    </row>
    <row r="17" spans="1:39" ht="15.75" x14ac:dyDescent="0.2">
      <c r="A17" s="7">
        <v>12</v>
      </c>
      <c r="B17" s="20" t="s">
        <v>30</v>
      </c>
      <c r="C17" s="42">
        <v>310</v>
      </c>
      <c r="D17" s="42">
        <v>310</v>
      </c>
      <c r="E17" s="30"/>
      <c r="F17" s="30"/>
      <c r="G17" s="31"/>
      <c r="H17" s="18"/>
      <c r="I17" s="41">
        <v>0</v>
      </c>
      <c r="J17" s="17">
        <v>680</v>
      </c>
      <c r="K17" s="18">
        <v>780</v>
      </c>
      <c r="L17" s="42">
        <v>400</v>
      </c>
      <c r="M17" s="43">
        <v>740</v>
      </c>
      <c r="N17" s="26">
        <v>566</v>
      </c>
      <c r="O17" s="27">
        <v>740</v>
      </c>
      <c r="P17" s="41">
        <v>100</v>
      </c>
      <c r="Q17" s="17" t="s">
        <v>61</v>
      </c>
      <c r="R17" s="18" t="s">
        <v>61</v>
      </c>
      <c r="S17" s="17" t="s">
        <v>61</v>
      </c>
      <c r="T17" s="18" t="s">
        <v>61</v>
      </c>
      <c r="U17" s="17" t="s">
        <v>61</v>
      </c>
      <c r="V17" s="18" t="s">
        <v>61</v>
      </c>
      <c r="W17" s="41">
        <v>0</v>
      </c>
      <c r="X17" s="17">
        <v>760</v>
      </c>
      <c r="Y17" s="17">
        <v>760</v>
      </c>
      <c r="Z17" s="17" t="s">
        <v>61</v>
      </c>
      <c r="AA17" s="18" t="s">
        <v>61</v>
      </c>
      <c r="AB17" s="10"/>
      <c r="AC17" s="15"/>
      <c r="AD17" s="10"/>
      <c r="AE17" s="15"/>
      <c r="AF17" s="10"/>
      <c r="AG17" s="15"/>
      <c r="AH17" s="15">
        <v>50</v>
      </c>
      <c r="AI17" s="28">
        <f>(J17+L17+N17+X17)/4</f>
        <v>601.5</v>
      </c>
      <c r="AJ17" s="29">
        <f>(K17+M17+O17+Y17)/4</f>
        <v>755</v>
      </c>
      <c r="AK17" s="18"/>
      <c r="AL17" s="38">
        <v>0.96</v>
      </c>
      <c r="AM17" s="38">
        <v>1</v>
      </c>
    </row>
    <row r="18" spans="1:39" ht="15.75" customHeight="1" x14ac:dyDescent="0.2">
      <c r="A18" s="7">
        <v>13</v>
      </c>
      <c r="B18" s="20" t="s">
        <v>31</v>
      </c>
      <c r="C18" s="17" t="s">
        <v>61</v>
      </c>
      <c r="D18" s="17" t="s">
        <v>61</v>
      </c>
      <c r="E18" s="30"/>
      <c r="F18" s="30"/>
      <c r="G18" s="31"/>
      <c r="H18" s="18"/>
      <c r="I18" s="41">
        <v>0</v>
      </c>
      <c r="J18" s="17" t="s">
        <v>61</v>
      </c>
      <c r="K18" s="18" t="s">
        <v>61</v>
      </c>
      <c r="L18" s="17">
        <v>500</v>
      </c>
      <c r="M18" s="18">
        <v>500</v>
      </c>
      <c r="N18" s="26" t="s">
        <v>61</v>
      </c>
      <c r="O18" s="27" t="s">
        <v>61</v>
      </c>
      <c r="P18" s="41">
        <v>33.33</v>
      </c>
      <c r="Q18" s="17" t="s">
        <v>61</v>
      </c>
      <c r="R18" s="18" t="s">
        <v>61</v>
      </c>
      <c r="S18" s="17" t="s">
        <v>61</v>
      </c>
      <c r="T18" s="18" t="s">
        <v>61</v>
      </c>
      <c r="U18" s="17" t="s">
        <v>61</v>
      </c>
      <c r="V18" s="18" t="s">
        <v>61</v>
      </c>
      <c r="W18" s="41">
        <v>0</v>
      </c>
      <c r="X18" s="17">
        <v>350</v>
      </c>
      <c r="Y18" s="17">
        <v>350</v>
      </c>
      <c r="Z18" s="17" t="s">
        <v>61</v>
      </c>
      <c r="AA18" s="18" t="s">
        <v>61</v>
      </c>
      <c r="AB18" s="10"/>
      <c r="AC18" s="15"/>
      <c r="AD18" s="10"/>
      <c r="AE18" s="15"/>
      <c r="AF18" s="10"/>
      <c r="AG18" s="15"/>
      <c r="AH18" s="15">
        <v>50</v>
      </c>
      <c r="AI18" s="28">
        <f>(L18+X18)/2</f>
        <v>425</v>
      </c>
      <c r="AJ18" s="29">
        <f>(M18+Y18)/2</f>
        <v>425</v>
      </c>
      <c r="AK18" s="18"/>
      <c r="AL18" s="17">
        <v>1</v>
      </c>
      <c r="AM18" s="17">
        <v>1</v>
      </c>
    </row>
    <row r="19" spans="1:39" ht="15.75" x14ac:dyDescent="0.2">
      <c r="A19" s="7">
        <v>14</v>
      </c>
      <c r="B19" s="20" t="s">
        <v>32</v>
      </c>
      <c r="C19" s="17">
        <v>199</v>
      </c>
      <c r="D19" s="17">
        <v>199</v>
      </c>
      <c r="E19" s="30"/>
      <c r="F19" s="30"/>
      <c r="G19" s="31"/>
      <c r="H19" s="18"/>
      <c r="I19" s="41">
        <v>0</v>
      </c>
      <c r="J19" s="17" t="s">
        <v>61</v>
      </c>
      <c r="K19" s="18" t="s">
        <v>61</v>
      </c>
      <c r="L19" s="17">
        <v>352</v>
      </c>
      <c r="M19" s="18">
        <v>352</v>
      </c>
      <c r="N19" s="50" t="s">
        <v>61</v>
      </c>
      <c r="O19" s="51" t="s">
        <v>61</v>
      </c>
      <c r="P19" s="41">
        <v>33.33</v>
      </c>
      <c r="Q19" s="17" t="s">
        <v>61</v>
      </c>
      <c r="R19" s="18" t="s">
        <v>61</v>
      </c>
      <c r="S19" s="17" t="s">
        <v>61</v>
      </c>
      <c r="T19" s="18" t="s">
        <v>61</v>
      </c>
      <c r="U19" s="17" t="s">
        <v>61</v>
      </c>
      <c r="V19" s="18" t="s">
        <v>61</v>
      </c>
      <c r="W19" s="41">
        <v>0</v>
      </c>
      <c r="X19" s="17">
        <v>350</v>
      </c>
      <c r="Y19" s="17">
        <v>350</v>
      </c>
      <c r="Z19" s="17" t="s">
        <v>61</v>
      </c>
      <c r="AA19" s="18" t="s">
        <v>61</v>
      </c>
      <c r="AB19" s="10"/>
      <c r="AC19" s="15"/>
      <c r="AD19" s="10"/>
      <c r="AE19" s="15"/>
      <c r="AF19" s="10"/>
      <c r="AG19" s="15"/>
      <c r="AH19" s="15">
        <v>50</v>
      </c>
      <c r="AI19" s="28">
        <f>(C19+L19+X19)/3</f>
        <v>300.33333333333331</v>
      </c>
      <c r="AJ19" s="29">
        <f>(D19+M19+Y19)/3</f>
        <v>300.33333333333331</v>
      </c>
      <c r="AK19" s="18"/>
      <c r="AL19" s="17">
        <v>1</v>
      </c>
      <c r="AM19" s="17">
        <v>1</v>
      </c>
    </row>
    <row r="20" spans="1:39" ht="15.75" x14ac:dyDescent="0.2">
      <c r="A20" s="7">
        <v>15</v>
      </c>
      <c r="B20" s="34" t="s">
        <v>33</v>
      </c>
      <c r="C20" s="17" t="s">
        <v>61</v>
      </c>
      <c r="D20" s="17" t="s">
        <v>61</v>
      </c>
      <c r="E20" s="30"/>
      <c r="F20" s="30"/>
      <c r="G20" s="31"/>
      <c r="H20" s="18"/>
      <c r="I20" s="41">
        <v>0</v>
      </c>
      <c r="J20" s="17">
        <v>175</v>
      </c>
      <c r="K20" s="18">
        <v>180</v>
      </c>
      <c r="L20" s="17">
        <v>170</v>
      </c>
      <c r="M20" s="18">
        <v>170</v>
      </c>
      <c r="N20" s="26">
        <v>175</v>
      </c>
      <c r="O20" s="27">
        <v>175</v>
      </c>
      <c r="P20" s="41">
        <v>100</v>
      </c>
      <c r="Q20" s="17">
        <v>175</v>
      </c>
      <c r="R20" s="18">
        <v>175</v>
      </c>
      <c r="S20" s="17">
        <v>165</v>
      </c>
      <c r="T20" s="18">
        <v>175</v>
      </c>
      <c r="U20" s="17">
        <v>165</v>
      </c>
      <c r="V20" s="18">
        <v>165</v>
      </c>
      <c r="W20" s="41">
        <v>100</v>
      </c>
      <c r="X20" s="19">
        <v>160</v>
      </c>
      <c r="Y20" s="19">
        <v>160</v>
      </c>
      <c r="Z20" s="17">
        <v>160</v>
      </c>
      <c r="AA20" s="18">
        <v>160</v>
      </c>
      <c r="AB20" s="10"/>
      <c r="AC20" s="15"/>
      <c r="AD20" s="10"/>
      <c r="AE20" s="15"/>
      <c r="AF20" s="10"/>
      <c r="AG20" s="15"/>
      <c r="AH20" s="15">
        <v>100</v>
      </c>
      <c r="AI20" s="28">
        <f>(J20+L20+N20+Q20+S20+U20+X20+Z20)/8</f>
        <v>168.125</v>
      </c>
      <c r="AJ20" s="29">
        <f>(K20+M20+O20+R20+T20+V20+Y20+AA20)/8</f>
        <v>170</v>
      </c>
      <c r="AK20" s="18"/>
      <c r="AL20" s="39">
        <v>1</v>
      </c>
      <c r="AM20" s="39">
        <v>1</v>
      </c>
    </row>
    <row r="21" spans="1:39" ht="15.75" x14ac:dyDescent="0.2">
      <c r="A21" s="7">
        <v>16</v>
      </c>
      <c r="B21" s="34" t="s">
        <v>34</v>
      </c>
      <c r="C21" s="17" t="s">
        <v>61</v>
      </c>
      <c r="D21" s="17" t="s">
        <v>61</v>
      </c>
      <c r="E21" s="30"/>
      <c r="F21" s="30"/>
      <c r="G21" s="31"/>
      <c r="H21" s="18"/>
      <c r="I21" s="41">
        <v>0</v>
      </c>
      <c r="J21" s="17">
        <v>135</v>
      </c>
      <c r="K21" s="18">
        <v>135</v>
      </c>
      <c r="L21" s="42">
        <v>150</v>
      </c>
      <c r="M21" s="43">
        <v>230</v>
      </c>
      <c r="N21" s="26">
        <v>124</v>
      </c>
      <c r="O21" s="27">
        <v>215</v>
      </c>
      <c r="P21" s="41">
        <v>100</v>
      </c>
      <c r="Q21" s="17">
        <v>139</v>
      </c>
      <c r="R21" s="18">
        <v>139</v>
      </c>
      <c r="S21" s="17">
        <v>80</v>
      </c>
      <c r="T21" s="18">
        <v>130</v>
      </c>
      <c r="U21" s="17">
        <v>80</v>
      </c>
      <c r="V21" s="18">
        <v>130</v>
      </c>
      <c r="W21" s="41">
        <v>100</v>
      </c>
      <c r="X21" s="19">
        <v>85</v>
      </c>
      <c r="Y21" s="19">
        <v>85</v>
      </c>
      <c r="Z21" s="17">
        <v>125</v>
      </c>
      <c r="AA21" s="18">
        <v>125</v>
      </c>
      <c r="AB21" s="10"/>
      <c r="AC21" s="15"/>
      <c r="AD21" s="10"/>
      <c r="AE21" s="15"/>
      <c r="AF21" s="10"/>
      <c r="AG21" s="15"/>
      <c r="AH21" s="15">
        <v>50</v>
      </c>
      <c r="AI21" s="28">
        <f>(J21+L21+N21+Q21+S21+U21+X21)/7</f>
        <v>113.28571428571429</v>
      </c>
      <c r="AJ21" s="29">
        <f>(K21+M21+O21+R21+T21+V21+Y21)/7</f>
        <v>152</v>
      </c>
      <c r="AK21" s="18"/>
      <c r="AL21" s="39">
        <v>1.03</v>
      </c>
      <c r="AM21" s="39">
        <v>1.01</v>
      </c>
    </row>
    <row r="22" spans="1:39" ht="15.75" x14ac:dyDescent="0.2">
      <c r="A22" s="7">
        <v>17</v>
      </c>
      <c r="B22" s="20" t="s">
        <v>35</v>
      </c>
      <c r="C22" s="17" t="s">
        <v>61</v>
      </c>
      <c r="D22" s="17" t="s">
        <v>61</v>
      </c>
      <c r="E22" s="30"/>
      <c r="F22" s="30"/>
      <c r="G22" s="31"/>
      <c r="H22" s="18"/>
      <c r="I22" s="41">
        <v>0</v>
      </c>
      <c r="J22" s="17">
        <v>160</v>
      </c>
      <c r="K22" s="18">
        <v>500</v>
      </c>
      <c r="L22" s="17">
        <v>140</v>
      </c>
      <c r="M22" s="18">
        <v>405</v>
      </c>
      <c r="N22" s="26">
        <v>465</v>
      </c>
      <c r="O22" s="27">
        <v>1092</v>
      </c>
      <c r="P22" s="41">
        <v>100</v>
      </c>
      <c r="Q22" s="17" t="s">
        <v>61</v>
      </c>
      <c r="R22" s="18" t="s">
        <v>61</v>
      </c>
      <c r="S22" s="17">
        <v>130</v>
      </c>
      <c r="T22" s="18">
        <v>130</v>
      </c>
      <c r="U22" s="17">
        <v>130</v>
      </c>
      <c r="V22" s="18">
        <v>130</v>
      </c>
      <c r="W22" s="41">
        <v>0</v>
      </c>
      <c r="X22" s="17">
        <v>350</v>
      </c>
      <c r="Y22" s="17">
        <v>350</v>
      </c>
      <c r="Z22" s="17" t="s">
        <v>61</v>
      </c>
      <c r="AA22" s="18" t="s">
        <v>61</v>
      </c>
      <c r="AB22" s="10"/>
      <c r="AC22" s="15"/>
      <c r="AD22" s="10"/>
      <c r="AE22" s="15"/>
      <c r="AF22" s="10"/>
      <c r="AG22" s="15"/>
      <c r="AH22" s="15">
        <v>50</v>
      </c>
      <c r="AI22" s="28">
        <f>(J22+L22+N22+S22+U22+X22)/6</f>
        <v>229.16666666666666</v>
      </c>
      <c r="AJ22" s="29">
        <f>(K22+M22+O22+T22+V22+Y22)/6</f>
        <v>434.5</v>
      </c>
      <c r="AK22" s="18"/>
      <c r="AL22" s="17">
        <v>1</v>
      </c>
      <c r="AM22" s="17">
        <v>1</v>
      </c>
    </row>
    <row r="23" spans="1:39" ht="15.75" x14ac:dyDescent="0.2">
      <c r="A23" s="7">
        <v>18</v>
      </c>
      <c r="B23" s="20" t="s">
        <v>36</v>
      </c>
      <c r="C23" s="17" t="s">
        <v>61</v>
      </c>
      <c r="D23" s="17" t="s">
        <v>61</v>
      </c>
      <c r="E23" s="30"/>
      <c r="F23" s="30"/>
      <c r="G23" s="31"/>
      <c r="H23" s="18"/>
      <c r="I23" s="41">
        <v>0</v>
      </c>
      <c r="J23" s="17">
        <v>130</v>
      </c>
      <c r="K23" s="18">
        <v>130</v>
      </c>
      <c r="L23" s="17">
        <v>96</v>
      </c>
      <c r="M23" s="18">
        <v>116</v>
      </c>
      <c r="N23" s="26">
        <v>94</v>
      </c>
      <c r="O23" s="27">
        <v>163</v>
      </c>
      <c r="P23" s="41">
        <v>100</v>
      </c>
      <c r="Q23" s="17">
        <v>95</v>
      </c>
      <c r="R23" s="18">
        <v>95</v>
      </c>
      <c r="S23" s="17">
        <v>100</v>
      </c>
      <c r="T23" s="18">
        <v>100</v>
      </c>
      <c r="U23" s="17">
        <v>100</v>
      </c>
      <c r="V23" s="18">
        <v>100</v>
      </c>
      <c r="W23" s="41">
        <v>0</v>
      </c>
      <c r="X23" s="17">
        <v>120</v>
      </c>
      <c r="Y23" s="17">
        <v>120</v>
      </c>
      <c r="Z23" s="17" t="s">
        <v>61</v>
      </c>
      <c r="AA23" s="18" t="s">
        <v>61</v>
      </c>
      <c r="AB23" s="10"/>
      <c r="AC23" s="15"/>
      <c r="AD23" s="10"/>
      <c r="AE23" s="15"/>
      <c r="AF23" s="10"/>
      <c r="AG23" s="15"/>
      <c r="AH23" s="15">
        <v>50</v>
      </c>
      <c r="AI23" s="28">
        <f>(J23+L23+N23+Q23)/4</f>
        <v>103.75</v>
      </c>
      <c r="AJ23" s="29">
        <f>(K23+M23+O23+R23)/4</f>
        <v>126</v>
      </c>
      <c r="AK23" s="18"/>
      <c r="AL23" s="17">
        <v>1</v>
      </c>
      <c r="AM23" s="17">
        <v>1</v>
      </c>
    </row>
    <row r="24" spans="1:39" ht="15.75" x14ac:dyDescent="0.2">
      <c r="A24" s="7">
        <v>19</v>
      </c>
      <c r="B24" s="20" t="s">
        <v>37</v>
      </c>
      <c r="C24" s="19">
        <v>35.9</v>
      </c>
      <c r="D24" s="19">
        <v>35.9</v>
      </c>
      <c r="E24" s="30"/>
      <c r="F24" s="30"/>
      <c r="G24" s="31"/>
      <c r="H24" s="18"/>
      <c r="I24" s="41">
        <v>100</v>
      </c>
      <c r="J24" s="17">
        <v>43</v>
      </c>
      <c r="K24" s="18">
        <v>45</v>
      </c>
      <c r="L24" s="17">
        <v>40</v>
      </c>
      <c r="M24" s="18">
        <v>47</v>
      </c>
      <c r="N24" s="26">
        <v>26</v>
      </c>
      <c r="O24" s="27">
        <v>44.5</v>
      </c>
      <c r="P24" s="41">
        <v>100</v>
      </c>
      <c r="Q24" s="17">
        <v>41</v>
      </c>
      <c r="R24" s="18">
        <v>41</v>
      </c>
      <c r="S24" s="17">
        <v>40</v>
      </c>
      <c r="T24" s="18">
        <v>40</v>
      </c>
      <c r="U24" s="17">
        <v>40</v>
      </c>
      <c r="V24" s="18">
        <v>40</v>
      </c>
      <c r="W24" s="41">
        <v>100</v>
      </c>
      <c r="X24" s="17">
        <v>40</v>
      </c>
      <c r="Y24" s="17">
        <v>40</v>
      </c>
      <c r="Z24" s="17" t="s">
        <v>61</v>
      </c>
      <c r="AA24" s="18" t="s">
        <v>61</v>
      </c>
      <c r="AB24" s="10"/>
      <c r="AC24" s="15"/>
      <c r="AD24" s="10"/>
      <c r="AE24" s="15"/>
      <c r="AF24" s="10"/>
      <c r="AG24" s="15"/>
      <c r="AH24" s="15">
        <v>100</v>
      </c>
      <c r="AI24" s="28">
        <f>(C24+J24+L24+N24+Q24+S24+U24+AI27)/8</f>
        <v>40.058928571428567</v>
      </c>
      <c r="AJ24" s="29">
        <f>(D24+K24+M24+O24+R24+T24+V24+Y24)/8</f>
        <v>41.674999999999997</v>
      </c>
      <c r="AK24" s="18"/>
      <c r="AL24" s="17">
        <v>1</v>
      </c>
      <c r="AM24" s="17">
        <v>1</v>
      </c>
    </row>
    <row r="25" spans="1:39" ht="18.75" customHeight="1" x14ac:dyDescent="0.2">
      <c r="A25" s="7">
        <v>20</v>
      </c>
      <c r="B25" s="34" t="s">
        <v>58</v>
      </c>
      <c r="C25" s="19" t="s">
        <v>61</v>
      </c>
      <c r="D25" s="19" t="s">
        <v>61</v>
      </c>
      <c r="E25" s="30"/>
      <c r="F25" s="30"/>
      <c r="G25" s="31"/>
      <c r="H25" s="18"/>
      <c r="I25" s="41">
        <v>0</v>
      </c>
      <c r="J25" s="17">
        <v>50</v>
      </c>
      <c r="K25" s="18">
        <v>50</v>
      </c>
      <c r="L25" s="17">
        <v>51.79</v>
      </c>
      <c r="M25" s="18">
        <v>51.79</v>
      </c>
      <c r="N25" s="26">
        <v>48</v>
      </c>
      <c r="O25" s="27">
        <v>48</v>
      </c>
      <c r="P25" s="41">
        <v>100</v>
      </c>
      <c r="Q25" s="17">
        <v>46</v>
      </c>
      <c r="R25" s="18">
        <v>46</v>
      </c>
      <c r="S25" s="17">
        <v>60</v>
      </c>
      <c r="T25" s="18">
        <v>60</v>
      </c>
      <c r="U25" s="17">
        <v>60</v>
      </c>
      <c r="V25" s="18">
        <v>60</v>
      </c>
      <c r="W25" s="41">
        <v>100</v>
      </c>
      <c r="X25" s="17">
        <v>60</v>
      </c>
      <c r="Y25" s="17">
        <v>60</v>
      </c>
      <c r="Z25" s="17">
        <v>56</v>
      </c>
      <c r="AA25" s="18">
        <v>56</v>
      </c>
      <c r="AB25" s="10"/>
      <c r="AC25" s="15"/>
      <c r="AD25" s="10"/>
      <c r="AE25" s="15"/>
      <c r="AF25" s="10"/>
      <c r="AG25" s="15"/>
      <c r="AH25" s="15">
        <v>100</v>
      </c>
      <c r="AI25" s="28">
        <f>(J25+L25+N25+Q25+S25+U25+X25+Z25)/8</f>
        <v>53.973749999999995</v>
      </c>
      <c r="AJ25" s="29">
        <f>(J25+L25+N25+Q25+S25+U25+X25+Z25)/8</f>
        <v>53.973749999999995</v>
      </c>
      <c r="AK25" s="18"/>
      <c r="AL25" s="17">
        <v>1</v>
      </c>
      <c r="AM25" s="17">
        <v>1</v>
      </c>
    </row>
    <row r="26" spans="1:39" ht="15.75" customHeight="1" x14ac:dyDescent="0.2">
      <c r="A26" s="7">
        <v>21</v>
      </c>
      <c r="B26" s="34" t="s">
        <v>59</v>
      </c>
      <c r="C26" s="19" t="s">
        <v>61</v>
      </c>
      <c r="D26" s="19" t="s">
        <v>61</v>
      </c>
      <c r="E26" s="30"/>
      <c r="F26" s="30"/>
      <c r="G26" s="31"/>
      <c r="H26" s="18"/>
      <c r="I26" s="41">
        <v>0</v>
      </c>
      <c r="J26" s="17">
        <v>50</v>
      </c>
      <c r="K26" s="18">
        <v>50</v>
      </c>
      <c r="L26" s="17">
        <v>50</v>
      </c>
      <c r="M26" s="18">
        <v>50</v>
      </c>
      <c r="N26" s="26">
        <v>54</v>
      </c>
      <c r="O26" s="27">
        <v>54</v>
      </c>
      <c r="P26" s="41">
        <v>100</v>
      </c>
      <c r="Q26" s="17">
        <v>46</v>
      </c>
      <c r="R26" s="18">
        <v>46</v>
      </c>
      <c r="S26" s="17">
        <v>60</v>
      </c>
      <c r="T26" s="18">
        <v>60</v>
      </c>
      <c r="U26" s="17">
        <v>60</v>
      </c>
      <c r="V26" s="18">
        <v>60</v>
      </c>
      <c r="W26" s="41">
        <v>100</v>
      </c>
      <c r="X26" s="17">
        <v>54</v>
      </c>
      <c r="Y26" s="17">
        <v>54</v>
      </c>
      <c r="Z26" s="17" t="s">
        <v>61</v>
      </c>
      <c r="AA26" s="18" t="s">
        <v>61</v>
      </c>
      <c r="AB26" s="10"/>
      <c r="AC26" s="15"/>
      <c r="AD26" s="10"/>
      <c r="AE26" s="15"/>
      <c r="AF26" s="10"/>
      <c r="AG26" s="15"/>
      <c r="AH26" s="15">
        <v>100</v>
      </c>
      <c r="AI26" s="28">
        <f>(J26+L26+N26+Q26+S26+U26+X26)/7</f>
        <v>53.428571428571431</v>
      </c>
      <c r="AJ26" s="29">
        <f>(K26+M26+O26+R26+T26+V26+Y26)/7</f>
        <v>53.428571428571431</v>
      </c>
      <c r="AK26" s="18"/>
      <c r="AL26" s="17">
        <v>1</v>
      </c>
      <c r="AM26" s="17">
        <v>1</v>
      </c>
    </row>
    <row r="27" spans="1:39" ht="16.5" customHeight="1" x14ac:dyDescent="0.2">
      <c r="A27" s="7">
        <v>22</v>
      </c>
      <c r="B27" s="34" t="s">
        <v>38</v>
      </c>
      <c r="C27" s="19" t="s">
        <v>61</v>
      </c>
      <c r="D27" s="19" t="s">
        <v>61</v>
      </c>
      <c r="E27" s="30"/>
      <c r="F27" s="30"/>
      <c r="G27" s="31"/>
      <c r="H27" s="18"/>
      <c r="I27" s="41">
        <v>0</v>
      </c>
      <c r="J27" s="17">
        <v>55</v>
      </c>
      <c r="K27" s="18">
        <v>57</v>
      </c>
      <c r="L27" s="17">
        <v>46</v>
      </c>
      <c r="M27" s="18">
        <v>55</v>
      </c>
      <c r="N27" s="26">
        <v>76</v>
      </c>
      <c r="O27" s="27">
        <v>76</v>
      </c>
      <c r="P27" s="41">
        <v>100</v>
      </c>
      <c r="Q27" s="17">
        <v>57</v>
      </c>
      <c r="R27" s="18">
        <v>57</v>
      </c>
      <c r="S27" s="17">
        <v>47</v>
      </c>
      <c r="T27" s="18">
        <v>47</v>
      </c>
      <c r="U27" s="17">
        <v>47</v>
      </c>
      <c r="V27" s="18">
        <v>47</v>
      </c>
      <c r="W27" s="41">
        <v>100</v>
      </c>
      <c r="X27" s="17">
        <v>54</v>
      </c>
      <c r="Y27" s="17">
        <v>54</v>
      </c>
      <c r="Z27" s="17" t="s">
        <v>61</v>
      </c>
      <c r="AA27" s="18" t="s">
        <v>61</v>
      </c>
      <c r="AB27" s="10"/>
      <c r="AC27" s="15"/>
      <c r="AD27" s="10"/>
      <c r="AE27" s="15"/>
      <c r="AF27" s="10"/>
      <c r="AG27" s="15"/>
      <c r="AH27" s="15">
        <v>100</v>
      </c>
      <c r="AI27" s="28">
        <f>(J27+L27+N27+Q27+S27+U27+X27)/7</f>
        <v>54.571428571428569</v>
      </c>
      <c r="AJ27" s="29">
        <f>(K27+M27+O27+R27+T27+V27+Y27)/7</f>
        <v>56.142857142857146</v>
      </c>
      <c r="AK27" s="18"/>
      <c r="AL27" s="17">
        <v>1</v>
      </c>
      <c r="AM27" s="17">
        <v>1</v>
      </c>
    </row>
    <row r="28" spans="1:39" ht="15.75" customHeight="1" x14ac:dyDescent="0.2">
      <c r="A28" s="7">
        <v>23</v>
      </c>
      <c r="B28" s="20" t="s">
        <v>39</v>
      </c>
      <c r="C28" s="19" t="s">
        <v>61</v>
      </c>
      <c r="D28" s="19" t="s">
        <v>61</v>
      </c>
      <c r="E28" s="30"/>
      <c r="F28" s="30"/>
      <c r="G28" s="31"/>
      <c r="H28" s="18"/>
      <c r="I28" s="41">
        <v>0</v>
      </c>
      <c r="J28" s="17">
        <v>285</v>
      </c>
      <c r="K28" s="18">
        <v>285</v>
      </c>
      <c r="L28" s="17">
        <v>300</v>
      </c>
      <c r="M28" s="18">
        <v>300</v>
      </c>
      <c r="N28" s="26">
        <v>325</v>
      </c>
      <c r="O28" s="27">
        <v>325</v>
      </c>
      <c r="P28" s="41">
        <v>100</v>
      </c>
      <c r="Q28" s="17">
        <v>215</v>
      </c>
      <c r="R28" s="18">
        <v>280</v>
      </c>
      <c r="S28" s="17">
        <v>240</v>
      </c>
      <c r="T28" s="18">
        <v>240</v>
      </c>
      <c r="U28" s="17">
        <v>240</v>
      </c>
      <c r="V28" s="18">
        <v>240</v>
      </c>
      <c r="W28" s="41">
        <v>100</v>
      </c>
      <c r="X28" s="17" t="s">
        <v>61</v>
      </c>
      <c r="Y28" s="17" t="s">
        <v>61</v>
      </c>
      <c r="Z28" s="17" t="s">
        <v>61</v>
      </c>
      <c r="AA28" s="17" t="s">
        <v>61</v>
      </c>
      <c r="AB28" s="10"/>
      <c r="AC28" s="15"/>
      <c r="AD28" s="10"/>
      <c r="AE28" s="15"/>
      <c r="AF28" s="10"/>
      <c r="AG28" s="15"/>
      <c r="AH28" s="15">
        <v>50</v>
      </c>
      <c r="AI28" s="28">
        <f>(J28+L28+N28+Q28+S28+U28)/6</f>
        <v>267.5</v>
      </c>
      <c r="AJ28" s="29">
        <f t="shared" ref="AJ28" si="1">(K28+M28+O28+R28+T28+V28)/6</f>
        <v>278.33333333333331</v>
      </c>
      <c r="AK28" s="18"/>
      <c r="AL28" s="17">
        <v>1</v>
      </c>
      <c r="AM28" s="17">
        <v>1</v>
      </c>
    </row>
    <row r="29" spans="1:39" ht="15.75" x14ac:dyDescent="0.2">
      <c r="A29" s="7">
        <v>24</v>
      </c>
      <c r="B29" s="20" t="s">
        <v>40</v>
      </c>
      <c r="C29" s="19">
        <v>109.9</v>
      </c>
      <c r="D29" s="19">
        <v>109.9</v>
      </c>
      <c r="E29" s="30"/>
      <c r="F29" s="30"/>
      <c r="G29" s="31"/>
      <c r="H29" s="18"/>
      <c r="I29" s="41">
        <v>100</v>
      </c>
      <c r="J29" s="17">
        <v>156.25</v>
      </c>
      <c r="K29" s="18">
        <v>210</v>
      </c>
      <c r="L29" s="17">
        <v>145</v>
      </c>
      <c r="M29" s="18">
        <v>525</v>
      </c>
      <c r="N29" s="26">
        <v>112.5</v>
      </c>
      <c r="O29" s="27">
        <v>112.5</v>
      </c>
      <c r="P29" s="41">
        <v>100</v>
      </c>
      <c r="Q29" s="17">
        <v>150</v>
      </c>
      <c r="R29" s="18">
        <v>150</v>
      </c>
      <c r="S29" s="17">
        <v>139</v>
      </c>
      <c r="T29" s="18">
        <v>545</v>
      </c>
      <c r="U29" s="17">
        <v>139</v>
      </c>
      <c r="V29" s="18">
        <v>545</v>
      </c>
      <c r="W29" s="41">
        <v>100</v>
      </c>
      <c r="X29" s="17">
        <v>240</v>
      </c>
      <c r="Y29" s="17">
        <v>240</v>
      </c>
      <c r="Z29" s="17" t="s">
        <v>61</v>
      </c>
      <c r="AA29" s="17" t="s">
        <v>61</v>
      </c>
      <c r="AB29" s="10"/>
      <c r="AC29" s="15"/>
      <c r="AD29" s="10"/>
      <c r="AE29" s="15"/>
      <c r="AF29" s="10"/>
      <c r="AG29" s="15"/>
      <c r="AH29" s="15">
        <v>50</v>
      </c>
      <c r="AI29" s="28">
        <f>(C29+J29+L29+N29+Q29+S29+U29+X29)/8</f>
        <v>148.95625000000001</v>
      </c>
      <c r="AJ29" s="29">
        <f>(D29+K29+M29+O29+R29+T29+V29+Y29)/8</f>
        <v>304.67500000000001</v>
      </c>
      <c r="AK29" s="18"/>
      <c r="AL29" s="17">
        <v>1</v>
      </c>
      <c r="AM29" s="17">
        <v>1</v>
      </c>
    </row>
    <row r="30" spans="1:39" ht="15.75" customHeight="1" x14ac:dyDescent="0.2">
      <c r="A30" s="7">
        <v>25</v>
      </c>
      <c r="B30" s="4" t="s">
        <v>41</v>
      </c>
      <c r="C30" s="19" t="s">
        <v>61</v>
      </c>
      <c r="D30" s="19" t="s">
        <v>61</v>
      </c>
      <c r="E30" s="30"/>
      <c r="F30" s="30"/>
      <c r="G30" s="31"/>
      <c r="H30" s="18"/>
      <c r="I30" s="41">
        <v>0</v>
      </c>
      <c r="J30" s="17">
        <v>64</v>
      </c>
      <c r="K30" s="18">
        <v>64</v>
      </c>
      <c r="L30" s="17">
        <v>63</v>
      </c>
      <c r="M30" s="18">
        <v>63</v>
      </c>
      <c r="N30" s="26">
        <v>68</v>
      </c>
      <c r="O30" s="27">
        <v>68</v>
      </c>
      <c r="P30" s="41">
        <v>100</v>
      </c>
      <c r="Q30" s="17" t="s">
        <v>61</v>
      </c>
      <c r="R30" s="18" t="s">
        <v>61</v>
      </c>
      <c r="S30" s="17">
        <v>62</v>
      </c>
      <c r="T30" s="18">
        <v>62</v>
      </c>
      <c r="U30" s="17">
        <v>62</v>
      </c>
      <c r="V30" s="18">
        <v>62</v>
      </c>
      <c r="W30" s="41">
        <v>66.67</v>
      </c>
      <c r="X30" s="17" t="s">
        <v>61</v>
      </c>
      <c r="Y30" s="17" t="s">
        <v>61</v>
      </c>
      <c r="Z30" s="17" t="s">
        <v>61</v>
      </c>
      <c r="AA30" s="17" t="s">
        <v>61</v>
      </c>
      <c r="AB30" s="10"/>
      <c r="AC30" s="15"/>
      <c r="AD30" s="10"/>
      <c r="AE30" s="15"/>
      <c r="AF30" s="10"/>
      <c r="AG30" s="15"/>
      <c r="AH30" s="15">
        <v>50</v>
      </c>
      <c r="AI30" s="28">
        <f>(J30+L30+N30+S30+U30)/5</f>
        <v>63.8</v>
      </c>
      <c r="AJ30" s="29">
        <f>(K30+M30+O30+T30+V30)/5</f>
        <v>63.8</v>
      </c>
      <c r="AK30" s="18"/>
      <c r="AL30" s="17">
        <v>1</v>
      </c>
      <c r="AM30" s="17">
        <v>1</v>
      </c>
    </row>
    <row r="31" spans="1:39" ht="15.75" x14ac:dyDescent="0.2">
      <c r="A31" s="7">
        <v>26</v>
      </c>
      <c r="B31" s="4" t="s">
        <v>42</v>
      </c>
      <c r="C31" s="19" t="s">
        <v>61</v>
      </c>
      <c r="D31" s="19" t="s">
        <v>61</v>
      </c>
      <c r="E31" s="30"/>
      <c r="F31" s="30"/>
      <c r="G31" s="31"/>
      <c r="H31" s="18"/>
      <c r="I31" s="41">
        <v>0</v>
      </c>
      <c r="J31" s="17">
        <v>246</v>
      </c>
      <c r="K31" s="18">
        <v>246</v>
      </c>
      <c r="L31" s="17">
        <v>188</v>
      </c>
      <c r="M31" s="18">
        <v>188</v>
      </c>
      <c r="N31" s="26">
        <v>232.5</v>
      </c>
      <c r="O31" s="27">
        <v>232.5</v>
      </c>
      <c r="P31" s="41">
        <v>100</v>
      </c>
      <c r="Q31" s="17" t="s">
        <v>61</v>
      </c>
      <c r="R31" s="18" t="s">
        <v>61</v>
      </c>
      <c r="S31" s="17">
        <v>275</v>
      </c>
      <c r="T31" s="18">
        <v>275</v>
      </c>
      <c r="U31" s="17">
        <v>275</v>
      </c>
      <c r="V31" s="18">
        <v>275</v>
      </c>
      <c r="W31" s="41">
        <v>66.67</v>
      </c>
      <c r="X31" s="17">
        <v>275</v>
      </c>
      <c r="Y31" s="17">
        <v>275</v>
      </c>
      <c r="Z31" s="17" t="s">
        <v>61</v>
      </c>
      <c r="AA31" s="17" t="s">
        <v>61</v>
      </c>
      <c r="AB31" s="10"/>
      <c r="AC31" s="15"/>
      <c r="AD31" s="10"/>
      <c r="AE31" s="15"/>
      <c r="AF31" s="10"/>
      <c r="AG31" s="15"/>
      <c r="AH31" s="15">
        <v>50</v>
      </c>
      <c r="AI31" s="28">
        <f>(J31+L31+N31+S31+U31+X31)/6</f>
        <v>248.58333333333334</v>
      </c>
      <c r="AJ31" s="29">
        <f>(K31+M31+O31+T31+V31+Y31)/6</f>
        <v>248.58333333333334</v>
      </c>
      <c r="AK31" s="18"/>
      <c r="AL31" s="17">
        <v>1</v>
      </c>
      <c r="AM31" s="17">
        <v>1</v>
      </c>
    </row>
    <row r="32" spans="1:39" ht="15.75" customHeight="1" x14ac:dyDescent="0.2">
      <c r="A32" s="7">
        <v>27</v>
      </c>
      <c r="B32" s="4" t="s">
        <v>43</v>
      </c>
      <c r="C32" s="19" t="s">
        <v>61</v>
      </c>
      <c r="D32" s="19" t="s">
        <v>61</v>
      </c>
      <c r="E32" s="30"/>
      <c r="F32" s="30"/>
      <c r="G32" s="31"/>
      <c r="H32" s="18"/>
      <c r="I32" s="41">
        <v>0</v>
      </c>
      <c r="J32" s="17">
        <v>400</v>
      </c>
      <c r="K32" s="18">
        <v>400</v>
      </c>
      <c r="L32" s="17">
        <v>370</v>
      </c>
      <c r="M32" s="18">
        <v>640</v>
      </c>
      <c r="N32" s="26">
        <v>384</v>
      </c>
      <c r="O32" s="27">
        <v>487</v>
      </c>
      <c r="P32" s="41">
        <v>100</v>
      </c>
      <c r="Q32" s="17">
        <v>363</v>
      </c>
      <c r="R32" s="18">
        <v>363</v>
      </c>
      <c r="S32" s="17">
        <v>370</v>
      </c>
      <c r="T32" s="18">
        <v>370</v>
      </c>
      <c r="U32" s="17">
        <v>370</v>
      </c>
      <c r="V32" s="18">
        <v>370</v>
      </c>
      <c r="W32" s="41">
        <v>100</v>
      </c>
      <c r="X32" s="17">
        <v>460</v>
      </c>
      <c r="Y32" s="17">
        <v>460</v>
      </c>
      <c r="Z32" s="17" t="s">
        <v>61</v>
      </c>
      <c r="AA32" s="18" t="s">
        <v>61</v>
      </c>
      <c r="AB32" s="10"/>
      <c r="AC32" s="15"/>
      <c r="AD32" s="10"/>
      <c r="AE32" s="15"/>
      <c r="AF32" s="10"/>
      <c r="AG32" s="15"/>
      <c r="AH32" s="15">
        <v>50</v>
      </c>
      <c r="AI32" s="28">
        <f>(J32+L32+N32+Q32+S32+U32+X32)/7</f>
        <v>388.14285714285717</v>
      </c>
      <c r="AJ32" s="29">
        <f>(K32+M32+O32+R32+T32+V32+Y32)/7</f>
        <v>441.42857142857144</v>
      </c>
      <c r="AK32" s="18"/>
      <c r="AL32" s="17">
        <v>1</v>
      </c>
      <c r="AM32" s="17">
        <v>1</v>
      </c>
    </row>
    <row r="33" spans="1:39" ht="15.75" x14ac:dyDescent="0.2">
      <c r="A33" s="7">
        <v>28</v>
      </c>
      <c r="B33" s="35" t="s">
        <v>44</v>
      </c>
      <c r="C33" s="19" t="s">
        <v>61</v>
      </c>
      <c r="D33" s="19" t="s">
        <v>61</v>
      </c>
      <c r="E33" s="30"/>
      <c r="F33" s="30"/>
      <c r="G33" s="31"/>
      <c r="H33" s="18"/>
      <c r="I33" s="41">
        <v>0</v>
      </c>
      <c r="J33" s="17">
        <v>30</v>
      </c>
      <c r="K33" s="18">
        <v>30</v>
      </c>
      <c r="L33" s="17">
        <v>35</v>
      </c>
      <c r="M33" s="18">
        <v>35</v>
      </c>
      <c r="N33" s="26">
        <v>25</v>
      </c>
      <c r="O33" s="27">
        <v>25</v>
      </c>
      <c r="P33" s="41">
        <v>100</v>
      </c>
      <c r="Q33" s="17">
        <v>35</v>
      </c>
      <c r="R33" s="18">
        <v>35</v>
      </c>
      <c r="S33" s="17">
        <v>30</v>
      </c>
      <c r="T33" s="18">
        <v>30</v>
      </c>
      <c r="U33" s="17">
        <v>30</v>
      </c>
      <c r="V33" s="18">
        <v>30</v>
      </c>
      <c r="W33" s="41">
        <v>100</v>
      </c>
      <c r="X33" s="17">
        <v>35</v>
      </c>
      <c r="Y33" s="17">
        <v>35</v>
      </c>
      <c r="Z33" s="17">
        <v>30</v>
      </c>
      <c r="AA33" s="18">
        <v>30</v>
      </c>
      <c r="AB33" s="10"/>
      <c r="AC33" s="15"/>
      <c r="AD33" s="10"/>
      <c r="AE33" s="15"/>
      <c r="AF33" s="10"/>
      <c r="AG33" s="15"/>
      <c r="AH33" s="15">
        <v>100</v>
      </c>
      <c r="AI33" s="28">
        <f>(J33+N33+Q33+S33+U33+X33+Z33)/7</f>
        <v>30.714285714285715</v>
      </c>
      <c r="AJ33" s="29">
        <f>(K33+O33+R33+T33+V33+Y33+AA33)/7</f>
        <v>30.714285714285715</v>
      </c>
      <c r="AK33" s="18"/>
      <c r="AL33" s="17">
        <v>1</v>
      </c>
      <c r="AM33" s="17">
        <v>1</v>
      </c>
    </row>
    <row r="34" spans="1:39" ht="15.75" x14ac:dyDescent="0.2">
      <c r="A34" s="7">
        <v>29</v>
      </c>
      <c r="B34" s="35" t="s">
        <v>45</v>
      </c>
      <c r="C34" s="19" t="s">
        <v>61</v>
      </c>
      <c r="D34" s="19" t="s">
        <v>61</v>
      </c>
      <c r="E34" s="30"/>
      <c r="F34" s="30"/>
      <c r="G34" s="31"/>
      <c r="H34" s="18"/>
      <c r="I34" s="41">
        <v>0</v>
      </c>
      <c r="J34" s="17">
        <v>40</v>
      </c>
      <c r="K34" s="18">
        <v>40</v>
      </c>
      <c r="L34" s="17">
        <v>38</v>
      </c>
      <c r="M34" s="18">
        <v>38</v>
      </c>
      <c r="N34" s="26">
        <v>42</v>
      </c>
      <c r="O34" s="27">
        <v>42</v>
      </c>
      <c r="P34" s="41">
        <v>100</v>
      </c>
      <c r="Q34" s="17">
        <v>40</v>
      </c>
      <c r="R34" s="18">
        <v>40</v>
      </c>
      <c r="S34" s="17">
        <v>40</v>
      </c>
      <c r="T34" s="18">
        <v>40</v>
      </c>
      <c r="U34" s="17">
        <v>40</v>
      </c>
      <c r="V34" s="18">
        <v>40</v>
      </c>
      <c r="W34" s="41">
        <v>100</v>
      </c>
      <c r="X34" s="17">
        <v>40</v>
      </c>
      <c r="Y34" s="17">
        <v>40</v>
      </c>
      <c r="Z34" s="17">
        <v>42</v>
      </c>
      <c r="AA34" s="18">
        <v>42</v>
      </c>
      <c r="AB34" s="10"/>
      <c r="AC34" s="15"/>
      <c r="AD34" s="10"/>
      <c r="AE34" s="15"/>
      <c r="AF34" s="10"/>
      <c r="AG34" s="15"/>
      <c r="AH34" s="15">
        <v>100</v>
      </c>
      <c r="AI34" s="28">
        <f>(J34+L34+N34+Q34+S34+U34+X34+Z34)/8</f>
        <v>40.25</v>
      </c>
      <c r="AJ34" s="29">
        <f>(K34+M34+O34+R34+T34+V34+Y34+AA34)/8</f>
        <v>40.25</v>
      </c>
      <c r="AK34" s="18"/>
      <c r="AL34" s="17">
        <v>1</v>
      </c>
      <c r="AM34" s="17">
        <v>1</v>
      </c>
    </row>
    <row r="35" spans="1:39" ht="15.75" x14ac:dyDescent="0.2">
      <c r="A35" s="7">
        <v>30</v>
      </c>
      <c r="B35" s="35" t="s">
        <v>46</v>
      </c>
      <c r="C35" s="19" t="s">
        <v>61</v>
      </c>
      <c r="D35" s="19" t="s">
        <v>61</v>
      </c>
      <c r="E35" s="30"/>
      <c r="F35" s="30"/>
      <c r="G35" s="31"/>
      <c r="H35" s="18"/>
      <c r="I35" s="41">
        <v>0</v>
      </c>
      <c r="J35" s="17">
        <v>35</v>
      </c>
      <c r="K35" s="18">
        <v>35</v>
      </c>
      <c r="L35" s="17">
        <v>32</v>
      </c>
      <c r="M35" s="18">
        <v>32</v>
      </c>
      <c r="N35" s="26">
        <v>31</v>
      </c>
      <c r="O35" s="27">
        <v>31</v>
      </c>
      <c r="P35" s="41">
        <v>100</v>
      </c>
      <c r="Q35" s="17">
        <v>35</v>
      </c>
      <c r="R35" s="18">
        <v>35</v>
      </c>
      <c r="S35" s="17">
        <v>35</v>
      </c>
      <c r="T35" s="18">
        <v>35</v>
      </c>
      <c r="U35" s="17">
        <v>35</v>
      </c>
      <c r="V35" s="18">
        <v>35</v>
      </c>
      <c r="W35" s="41">
        <v>100</v>
      </c>
      <c r="X35" s="17">
        <v>35</v>
      </c>
      <c r="Y35" s="17">
        <v>35</v>
      </c>
      <c r="Z35" s="17">
        <v>28</v>
      </c>
      <c r="AA35" s="18">
        <v>45</v>
      </c>
      <c r="AB35" s="10"/>
      <c r="AC35" s="15"/>
      <c r="AD35" s="10"/>
      <c r="AE35" s="15"/>
      <c r="AF35" s="10"/>
      <c r="AG35" s="15"/>
      <c r="AH35" s="15">
        <v>100</v>
      </c>
      <c r="AI35" s="28">
        <f>(J35+L35+N35+Q35+S35+U35+X35+Z35)/8</f>
        <v>33.25</v>
      </c>
      <c r="AJ35" s="29">
        <f>(K35+M35+O35+R35+T35+V35+X35+Z35)/8</f>
        <v>33.25</v>
      </c>
      <c r="AK35" s="18"/>
      <c r="AL35" s="17">
        <v>1</v>
      </c>
      <c r="AM35" s="17">
        <v>1</v>
      </c>
    </row>
    <row r="36" spans="1:39" ht="15.75" x14ac:dyDescent="0.2">
      <c r="A36" s="7">
        <v>31</v>
      </c>
      <c r="B36" s="35" t="s">
        <v>47</v>
      </c>
      <c r="C36" s="19" t="s">
        <v>61</v>
      </c>
      <c r="D36" s="19" t="s">
        <v>61</v>
      </c>
      <c r="E36" s="30"/>
      <c r="F36" s="30"/>
      <c r="G36" s="31"/>
      <c r="H36" s="18"/>
      <c r="I36" s="41">
        <v>0</v>
      </c>
      <c r="J36" s="17">
        <v>56</v>
      </c>
      <c r="K36" s="18">
        <v>56</v>
      </c>
      <c r="L36" s="17">
        <v>55</v>
      </c>
      <c r="M36" s="18">
        <v>55</v>
      </c>
      <c r="N36" s="26">
        <v>55</v>
      </c>
      <c r="O36" s="27">
        <v>55</v>
      </c>
      <c r="P36" s="41">
        <v>100</v>
      </c>
      <c r="Q36" s="17">
        <v>50</v>
      </c>
      <c r="R36" s="18">
        <v>50</v>
      </c>
      <c r="S36" s="17">
        <v>55</v>
      </c>
      <c r="T36" s="18">
        <v>55</v>
      </c>
      <c r="U36" s="17">
        <v>55</v>
      </c>
      <c r="V36" s="18">
        <v>55</v>
      </c>
      <c r="W36" s="41">
        <v>100</v>
      </c>
      <c r="X36" s="17">
        <v>60</v>
      </c>
      <c r="Y36" s="17">
        <v>60</v>
      </c>
      <c r="Z36" s="17">
        <v>40</v>
      </c>
      <c r="AA36" s="18">
        <v>50</v>
      </c>
      <c r="AB36" s="10"/>
      <c r="AC36" s="15"/>
      <c r="AD36" s="10"/>
      <c r="AE36" s="15"/>
      <c r="AF36" s="10"/>
      <c r="AG36" s="15"/>
      <c r="AH36" s="15">
        <v>100</v>
      </c>
      <c r="AI36" s="28">
        <f>(J36+L36+N36+Q36+S36+U36+X36)/7</f>
        <v>55.142857142857146</v>
      </c>
      <c r="AJ36" s="29">
        <f>(K36+M36+O36+R36+T36+V36+Y36)/7</f>
        <v>55.142857142857146</v>
      </c>
      <c r="AK36" s="18"/>
      <c r="AL36" s="17">
        <v>1</v>
      </c>
      <c r="AM36" s="17">
        <v>1</v>
      </c>
    </row>
    <row r="37" spans="1:39" ht="15.75" x14ac:dyDescent="0.2">
      <c r="A37" s="7">
        <v>32</v>
      </c>
      <c r="B37" s="4" t="s">
        <v>48</v>
      </c>
      <c r="C37" s="19" t="s">
        <v>61</v>
      </c>
      <c r="D37" s="19" t="s">
        <v>61</v>
      </c>
      <c r="E37" s="30"/>
      <c r="F37" s="30"/>
      <c r="G37" s="31"/>
      <c r="H37" s="18"/>
      <c r="I37" s="41">
        <v>0</v>
      </c>
      <c r="J37" s="17">
        <v>260</v>
      </c>
      <c r="K37" s="18">
        <v>260</v>
      </c>
      <c r="L37" s="42">
        <v>190</v>
      </c>
      <c r="M37" s="43">
        <v>190</v>
      </c>
      <c r="N37" s="26">
        <v>160</v>
      </c>
      <c r="O37" s="27">
        <v>160</v>
      </c>
      <c r="P37" s="41">
        <v>100</v>
      </c>
      <c r="Q37" s="17">
        <v>120</v>
      </c>
      <c r="R37" s="18">
        <v>120</v>
      </c>
      <c r="S37" s="17" t="s">
        <v>61</v>
      </c>
      <c r="T37" s="18" t="s">
        <v>61</v>
      </c>
      <c r="U37" s="17" t="s">
        <v>61</v>
      </c>
      <c r="V37" s="18" t="s">
        <v>61</v>
      </c>
      <c r="W37" s="41">
        <v>100</v>
      </c>
      <c r="X37" s="17">
        <v>200</v>
      </c>
      <c r="Y37" s="17">
        <v>200</v>
      </c>
      <c r="Z37" s="17">
        <v>150</v>
      </c>
      <c r="AA37" s="18">
        <v>250</v>
      </c>
      <c r="AB37" s="10"/>
      <c r="AC37" s="15"/>
      <c r="AD37" s="10"/>
      <c r="AE37" s="15"/>
      <c r="AF37" s="10"/>
      <c r="AG37" s="15"/>
      <c r="AH37" s="15">
        <v>100</v>
      </c>
      <c r="AI37" s="28">
        <f>(J37+L37+N37+Q37+X37+Z37)/6</f>
        <v>180</v>
      </c>
      <c r="AJ37" s="29">
        <f>(K37+M37+O37+R37+Y37+AA37)/6</f>
        <v>196.66666666666666</v>
      </c>
      <c r="AK37" s="18"/>
      <c r="AL37" s="38">
        <v>1.03</v>
      </c>
      <c r="AM37" s="38">
        <v>1.03</v>
      </c>
    </row>
    <row r="38" spans="1:39" ht="15.75" x14ac:dyDescent="0.2">
      <c r="A38" s="7">
        <v>33</v>
      </c>
      <c r="B38" s="4" t="s">
        <v>49</v>
      </c>
      <c r="C38" s="19" t="s">
        <v>61</v>
      </c>
      <c r="D38" s="19" t="s">
        <v>61</v>
      </c>
      <c r="E38" s="30"/>
      <c r="F38" s="30"/>
      <c r="G38" s="31"/>
      <c r="H38" s="18"/>
      <c r="I38" s="41">
        <v>0</v>
      </c>
      <c r="J38" s="24">
        <v>170</v>
      </c>
      <c r="K38" s="52">
        <v>170</v>
      </c>
      <c r="L38" s="42">
        <v>175</v>
      </c>
      <c r="M38" s="43">
        <v>175</v>
      </c>
      <c r="N38" s="26">
        <v>137</v>
      </c>
      <c r="O38" s="27">
        <v>137</v>
      </c>
      <c r="P38" s="41">
        <v>100</v>
      </c>
      <c r="Q38" s="17">
        <v>140</v>
      </c>
      <c r="R38" s="18">
        <v>140</v>
      </c>
      <c r="S38" s="17" t="s">
        <v>61</v>
      </c>
      <c r="T38" s="18" t="s">
        <v>61</v>
      </c>
      <c r="U38" s="17" t="s">
        <v>61</v>
      </c>
      <c r="V38" s="18" t="s">
        <v>61</v>
      </c>
      <c r="W38" s="41">
        <v>100</v>
      </c>
      <c r="X38" s="17">
        <v>160</v>
      </c>
      <c r="Y38" s="17">
        <v>160</v>
      </c>
      <c r="Z38" s="17">
        <v>130</v>
      </c>
      <c r="AA38" s="18">
        <v>160</v>
      </c>
      <c r="AB38" s="10"/>
      <c r="AC38" s="15"/>
      <c r="AD38" s="10"/>
      <c r="AE38" s="15"/>
      <c r="AF38" s="10"/>
      <c r="AG38" s="15"/>
      <c r="AH38" s="15">
        <v>100</v>
      </c>
      <c r="AI38" s="28">
        <f>(J38+L38+N38+Q38+X38+AI40)/6</f>
        <v>148.78571428571428</v>
      </c>
      <c r="AJ38" s="29">
        <f>(K38+M38+O38+R38+Y38+AA38)/6</f>
        <v>157</v>
      </c>
      <c r="AK38" s="18"/>
      <c r="AL38" s="38">
        <v>1.03</v>
      </c>
      <c r="AM38" s="38">
        <v>1.04</v>
      </c>
    </row>
    <row r="39" spans="1:39" ht="15.75" x14ac:dyDescent="0.2">
      <c r="A39" s="7">
        <v>34</v>
      </c>
      <c r="B39" s="4" t="s">
        <v>50</v>
      </c>
      <c r="C39" s="19" t="s">
        <v>61</v>
      </c>
      <c r="D39" s="19" t="s">
        <v>61</v>
      </c>
      <c r="E39" s="30"/>
      <c r="F39" s="30"/>
      <c r="G39" s="31"/>
      <c r="H39" s="18"/>
      <c r="I39" s="41">
        <v>0</v>
      </c>
      <c r="J39" s="17">
        <v>190</v>
      </c>
      <c r="K39" s="18">
        <v>190</v>
      </c>
      <c r="L39" s="17">
        <v>150</v>
      </c>
      <c r="M39" s="18">
        <v>150</v>
      </c>
      <c r="N39" s="26">
        <v>215</v>
      </c>
      <c r="O39" s="27">
        <v>215</v>
      </c>
      <c r="P39" s="41">
        <v>100</v>
      </c>
      <c r="Q39" s="17" t="s">
        <v>61</v>
      </c>
      <c r="R39" s="18" t="s">
        <v>61</v>
      </c>
      <c r="S39" s="17" t="s">
        <v>61</v>
      </c>
      <c r="T39" s="18" t="s">
        <v>61</v>
      </c>
      <c r="U39" s="17" t="s">
        <v>61</v>
      </c>
      <c r="V39" s="18" t="s">
        <v>61</v>
      </c>
      <c r="W39" s="41">
        <v>0</v>
      </c>
      <c r="X39" s="17">
        <v>220</v>
      </c>
      <c r="Y39" s="17">
        <v>220</v>
      </c>
      <c r="Z39" s="17">
        <v>180</v>
      </c>
      <c r="AA39" s="18">
        <v>180</v>
      </c>
      <c r="AB39" s="10"/>
      <c r="AC39" s="15"/>
      <c r="AD39" s="10"/>
      <c r="AE39" s="15"/>
      <c r="AF39" s="10"/>
      <c r="AG39" s="15"/>
      <c r="AH39" s="15">
        <v>50</v>
      </c>
      <c r="AI39" s="28">
        <f>(J39+L39+N39+X39+Z39)/5</f>
        <v>191</v>
      </c>
      <c r="AJ39" s="29">
        <f>(K39+M39+O39+Y39+AA39)/5</f>
        <v>191</v>
      </c>
      <c r="AK39" s="18"/>
      <c r="AL39" s="17">
        <v>1</v>
      </c>
      <c r="AM39" s="17">
        <v>1</v>
      </c>
    </row>
    <row r="40" spans="1:39" ht="15.75" customHeight="1" x14ac:dyDescent="0.2">
      <c r="A40" s="7">
        <v>35</v>
      </c>
      <c r="B40" s="35" t="s">
        <v>51</v>
      </c>
      <c r="C40" s="19" t="s">
        <v>61</v>
      </c>
      <c r="D40" s="19" t="s">
        <v>61</v>
      </c>
      <c r="E40" s="30"/>
      <c r="F40" s="30"/>
      <c r="G40" s="31"/>
      <c r="H40" s="18"/>
      <c r="I40" s="41">
        <v>0</v>
      </c>
      <c r="J40" s="17">
        <v>130</v>
      </c>
      <c r="K40" s="18">
        <v>130</v>
      </c>
      <c r="L40" s="17">
        <v>100</v>
      </c>
      <c r="M40" s="18">
        <v>175</v>
      </c>
      <c r="N40" s="26">
        <v>70</v>
      </c>
      <c r="O40" s="27">
        <v>120</v>
      </c>
      <c r="P40" s="41">
        <v>100</v>
      </c>
      <c r="Q40" s="17">
        <v>115</v>
      </c>
      <c r="R40" s="18">
        <v>115</v>
      </c>
      <c r="S40" s="42">
        <v>120</v>
      </c>
      <c r="T40" s="43">
        <v>120</v>
      </c>
      <c r="U40" s="42">
        <v>120</v>
      </c>
      <c r="V40" s="43">
        <v>120</v>
      </c>
      <c r="W40" s="41">
        <v>100</v>
      </c>
      <c r="X40" s="17">
        <v>120</v>
      </c>
      <c r="Y40" s="17">
        <v>120</v>
      </c>
      <c r="Z40" s="17">
        <v>95</v>
      </c>
      <c r="AA40" s="18">
        <v>170</v>
      </c>
      <c r="AB40" s="10"/>
      <c r="AC40" s="15"/>
      <c r="AD40" s="10"/>
      <c r="AE40" s="15"/>
      <c r="AF40" s="10"/>
      <c r="AG40" s="15"/>
      <c r="AH40" s="15">
        <v>100</v>
      </c>
      <c r="AI40" s="28">
        <f>(J40+L40+N40+Q40+S40+U40+X40)/7</f>
        <v>110.71428571428571</v>
      </c>
      <c r="AJ40" s="29">
        <f>(K40+M40+O40+R40+T40+V40+Y40)/7</f>
        <v>128.57142857142858</v>
      </c>
      <c r="AK40" s="18"/>
      <c r="AL40" s="38">
        <v>0.97</v>
      </c>
      <c r="AM40" s="38">
        <v>0.97</v>
      </c>
    </row>
    <row r="41" spans="1:39" ht="15.75" x14ac:dyDescent="0.2">
      <c r="A41" s="7">
        <v>36</v>
      </c>
      <c r="B41" s="4" t="s">
        <v>52</v>
      </c>
      <c r="C41" s="19" t="s">
        <v>61</v>
      </c>
      <c r="D41" s="19" t="s">
        <v>61</v>
      </c>
      <c r="E41" s="30"/>
      <c r="F41" s="30"/>
      <c r="G41" s="31"/>
      <c r="H41" s="18"/>
      <c r="I41" s="41">
        <v>0</v>
      </c>
      <c r="J41" s="17">
        <v>140</v>
      </c>
      <c r="K41" s="18">
        <v>140</v>
      </c>
      <c r="L41" s="17">
        <v>140</v>
      </c>
      <c r="M41" s="18">
        <v>140</v>
      </c>
      <c r="N41" s="26">
        <v>105</v>
      </c>
      <c r="O41" s="27">
        <v>105</v>
      </c>
      <c r="P41" s="41">
        <v>100</v>
      </c>
      <c r="Q41" s="17">
        <v>110</v>
      </c>
      <c r="R41" s="18">
        <v>110</v>
      </c>
      <c r="S41" s="17">
        <v>130</v>
      </c>
      <c r="T41" s="18">
        <v>130</v>
      </c>
      <c r="U41" s="17">
        <v>130</v>
      </c>
      <c r="V41" s="18">
        <v>130</v>
      </c>
      <c r="W41" s="41">
        <v>100</v>
      </c>
      <c r="X41" s="17">
        <v>130</v>
      </c>
      <c r="Y41" s="17">
        <v>130</v>
      </c>
      <c r="Z41" s="17">
        <v>100</v>
      </c>
      <c r="AA41" s="18">
        <v>130</v>
      </c>
      <c r="AB41" s="10"/>
      <c r="AC41" s="15"/>
      <c r="AD41" s="10"/>
      <c r="AE41" s="15"/>
      <c r="AF41" s="10"/>
      <c r="AG41" s="15"/>
      <c r="AH41" s="15">
        <v>100</v>
      </c>
      <c r="AI41" s="28">
        <f>(J41+L41+N41+Q41+S41+U41+X41+Z41)/8</f>
        <v>123.125</v>
      </c>
      <c r="AJ41" s="29">
        <f>(K41+M41+O41+R41+T41+V41+Y41+AA41)/8</f>
        <v>126.875</v>
      </c>
      <c r="AK41" s="18"/>
      <c r="AL41" s="17">
        <v>1</v>
      </c>
      <c r="AM41" s="17">
        <v>1</v>
      </c>
    </row>
    <row r="42" spans="1:39" ht="15.75" customHeight="1" x14ac:dyDescent="0.2">
      <c r="A42" s="7">
        <v>37</v>
      </c>
      <c r="B42" s="4" t="s">
        <v>53</v>
      </c>
      <c r="C42" s="19" t="s">
        <v>61</v>
      </c>
      <c r="D42" s="19" t="s">
        <v>61</v>
      </c>
      <c r="E42" s="30"/>
      <c r="F42" s="30"/>
      <c r="G42" s="31"/>
      <c r="H42" s="18"/>
      <c r="I42" s="41">
        <v>0</v>
      </c>
      <c r="J42" s="17">
        <v>240</v>
      </c>
      <c r="K42" s="18">
        <v>240</v>
      </c>
      <c r="L42" s="17">
        <v>205</v>
      </c>
      <c r="M42" s="18">
        <v>205</v>
      </c>
      <c r="N42" s="26">
        <v>120</v>
      </c>
      <c r="O42" s="27">
        <v>146</v>
      </c>
      <c r="P42" s="41">
        <v>100</v>
      </c>
      <c r="Q42" s="17" t="s">
        <v>61</v>
      </c>
      <c r="R42" s="18" t="s">
        <v>61</v>
      </c>
      <c r="S42" s="17" t="s">
        <v>61</v>
      </c>
      <c r="T42" s="18" t="s">
        <v>61</v>
      </c>
      <c r="U42" s="17" t="s">
        <v>61</v>
      </c>
      <c r="V42" s="18" t="s">
        <v>61</v>
      </c>
      <c r="W42" s="41">
        <v>66.67</v>
      </c>
      <c r="X42" s="17" t="s">
        <v>61</v>
      </c>
      <c r="Y42" s="17" t="s">
        <v>61</v>
      </c>
      <c r="Z42" s="17">
        <v>230</v>
      </c>
      <c r="AA42" s="18">
        <v>250</v>
      </c>
      <c r="AB42" s="10"/>
      <c r="AC42" s="15"/>
      <c r="AD42" s="10"/>
      <c r="AE42" s="15"/>
      <c r="AF42" s="10"/>
      <c r="AG42" s="15"/>
      <c r="AH42" s="15">
        <v>50</v>
      </c>
      <c r="AI42" s="28">
        <f>(J42+L42+N42+Z42)/4</f>
        <v>198.75</v>
      </c>
      <c r="AJ42" s="29">
        <f>(K42+M42+O42+AA42)/4</f>
        <v>210.25</v>
      </c>
      <c r="AK42" s="18"/>
      <c r="AL42" s="17">
        <v>1</v>
      </c>
      <c r="AM42" s="17">
        <v>1</v>
      </c>
    </row>
    <row r="43" spans="1:39" ht="15.75" x14ac:dyDescent="0.2">
      <c r="A43" s="7">
        <v>38</v>
      </c>
      <c r="B43" s="4" t="s">
        <v>54</v>
      </c>
      <c r="C43" s="19">
        <v>74.900000000000006</v>
      </c>
      <c r="D43" s="19">
        <v>94.9</v>
      </c>
      <c r="E43" s="30"/>
      <c r="F43" s="30"/>
      <c r="G43" s="31"/>
      <c r="H43" s="18"/>
      <c r="I43" s="41">
        <v>100</v>
      </c>
      <c r="J43" s="17">
        <v>110</v>
      </c>
      <c r="K43" s="18">
        <v>110</v>
      </c>
      <c r="L43" s="17">
        <v>100</v>
      </c>
      <c r="M43" s="18">
        <v>100</v>
      </c>
      <c r="N43" s="26">
        <v>80</v>
      </c>
      <c r="O43" s="27">
        <v>80</v>
      </c>
      <c r="P43" s="41">
        <v>100</v>
      </c>
      <c r="Q43" s="17">
        <v>90</v>
      </c>
      <c r="R43" s="18">
        <v>90</v>
      </c>
      <c r="S43" s="17">
        <v>100</v>
      </c>
      <c r="T43" s="18">
        <v>100</v>
      </c>
      <c r="U43" s="17">
        <v>100</v>
      </c>
      <c r="V43" s="18">
        <v>100</v>
      </c>
      <c r="W43" s="41">
        <v>33.33</v>
      </c>
      <c r="X43" s="17">
        <v>105</v>
      </c>
      <c r="Y43" s="17">
        <v>105</v>
      </c>
      <c r="Z43" s="17">
        <v>95</v>
      </c>
      <c r="AA43" s="18">
        <v>150</v>
      </c>
      <c r="AB43" s="10"/>
      <c r="AC43" s="15"/>
      <c r="AD43" s="10"/>
      <c r="AE43" s="15"/>
      <c r="AF43" s="10"/>
      <c r="AG43" s="15"/>
      <c r="AH43" s="15">
        <v>100</v>
      </c>
      <c r="AI43" s="28">
        <f>(C43+J43+L43+N43+Q43+S43+U43+X43+Z43)/9</f>
        <v>94.98888888888888</v>
      </c>
      <c r="AJ43" s="29">
        <f>(D43+K43+M43+O43+R43+T43+V43+Y43+AA43)/9</f>
        <v>103.32222222222222</v>
      </c>
      <c r="AK43" s="18"/>
      <c r="AL43" s="17">
        <v>1</v>
      </c>
      <c r="AM43" s="17">
        <v>1</v>
      </c>
    </row>
    <row r="44" spans="1:39" ht="15.75" customHeight="1" x14ac:dyDescent="0.2">
      <c r="A44" s="7">
        <v>39</v>
      </c>
      <c r="B44" s="4" t="s">
        <v>55</v>
      </c>
      <c r="C44" s="19">
        <v>79.900000000000006</v>
      </c>
      <c r="D44" s="19">
        <v>79.900000000000006</v>
      </c>
      <c r="E44" s="30"/>
      <c r="F44" s="30"/>
      <c r="G44" s="31"/>
      <c r="H44" s="18"/>
      <c r="I44" s="41">
        <v>100</v>
      </c>
      <c r="J44" s="17">
        <v>95</v>
      </c>
      <c r="K44" s="18">
        <v>165</v>
      </c>
      <c r="L44" s="17">
        <v>90</v>
      </c>
      <c r="M44" s="18">
        <v>150</v>
      </c>
      <c r="N44" s="26">
        <v>83</v>
      </c>
      <c r="O44" s="27">
        <v>83</v>
      </c>
      <c r="P44" s="41">
        <v>100</v>
      </c>
      <c r="Q44" s="17" t="s">
        <v>61</v>
      </c>
      <c r="R44" s="18" t="s">
        <v>61</v>
      </c>
      <c r="S44" s="17">
        <v>120</v>
      </c>
      <c r="T44" s="18">
        <v>120</v>
      </c>
      <c r="U44" s="17">
        <v>120</v>
      </c>
      <c r="V44" s="18">
        <v>120</v>
      </c>
      <c r="W44" s="41">
        <v>66.67</v>
      </c>
      <c r="X44" s="17">
        <v>95</v>
      </c>
      <c r="Y44" s="17">
        <v>95</v>
      </c>
      <c r="Z44" s="17">
        <v>85</v>
      </c>
      <c r="AA44" s="18">
        <v>180</v>
      </c>
      <c r="AB44" s="10"/>
      <c r="AC44" s="15"/>
      <c r="AD44" s="10"/>
      <c r="AE44" s="15"/>
      <c r="AF44" s="10"/>
      <c r="AG44" s="15"/>
      <c r="AH44" s="15">
        <v>100</v>
      </c>
      <c r="AI44" s="28">
        <f>(C44+J44+L44+N44+S44+U44+X44+Z44)/8</f>
        <v>95.987499999999997</v>
      </c>
      <c r="AJ44" s="29">
        <f>(D44+K44+M44+O44+T44+V44+Y44+AA44)/8</f>
        <v>124.1125</v>
      </c>
      <c r="AK44" s="18"/>
      <c r="AL44" s="17">
        <v>1</v>
      </c>
      <c r="AM44" s="17">
        <v>1</v>
      </c>
    </row>
    <row r="45" spans="1:39" ht="20.25" customHeight="1" x14ac:dyDescent="0.2">
      <c r="A45" s="7">
        <v>40</v>
      </c>
      <c r="B45" s="35" t="s">
        <v>56</v>
      </c>
      <c r="C45" s="44">
        <v>59.9</v>
      </c>
      <c r="D45" s="44">
        <v>59.9</v>
      </c>
      <c r="E45" s="30"/>
      <c r="F45" s="30"/>
      <c r="G45" s="31"/>
      <c r="H45" s="18"/>
      <c r="I45" s="41">
        <v>100</v>
      </c>
      <c r="J45" s="24">
        <v>68</v>
      </c>
      <c r="K45" s="52">
        <v>68</v>
      </c>
      <c r="L45" s="17">
        <v>65</v>
      </c>
      <c r="M45" s="18">
        <v>65</v>
      </c>
      <c r="N45" s="26">
        <v>68.5</v>
      </c>
      <c r="O45" s="27">
        <v>68.5</v>
      </c>
      <c r="P45" s="41">
        <v>100</v>
      </c>
      <c r="Q45" s="17">
        <v>70</v>
      </c>
      <c r="R45" s="18">
        <v>70</v>
      </c>
      <c r="S45" s="17">
        <v>70</v>
      </c>
      <c r="T45" s="18">
        <v>70</v>
      </c>
      <c r="U45" s="17">
        <v>70</v>
      </c>
      <c r="V45" s="18">
        <v>70</v>
      </c>
      <c r="W45" s="41">
        <v>100</v>
      </c>
      <c r="X45" s="17">
        <v>68</v>
      </c>
      <c r="Y45" s="17">
        <v>68</v>
      </c>
      <c r="Z45" s="17">
        <v>64</v>
      </c>
      <c r="AA45" s="18">
        <v>64</v>
      </c>
      <c r="AB45" s="10"/>
      <c r="AC45" s="15"/>
      <c r="AD45" s="10"/>
      <c r="AE45" s="15"/>
      <c r="AF45" s="10"/>
      <c r="AG45" s="15"/>
      <c r="AH45" s="15">
        <v>100</v>
      </c>
      <c r="AI45" s="28">
        <f>(C45+J45+L45+N45+Q45+S45+U45+X45+Z45)/9</f>
        <v>67.044444444444437</v>
      </c>
      <c r="AJ45" s="29">
        <f>(C45+J45+L45+N45+Q45+S45+U45+X45+Z45)/9</f>
        <v>67.044444444444437</v>
      </c>
      <c r="AK45" s="18"/>
      <c r="AL45" s="17">
        <v>1</v>
      </c>
      <c r="AM45" s="17">
        <v>1</v>
      </c>
    </row>
    <row r="46" spans="1:39" x14ac:dyDescent="0.2">
      <c r="A46" s="1"/>
      <c r="B46" s="1"/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3"/>
      <c r="T46" s="23"/>
      <c r="U46" s="23"/>
      <c r="V46" s="2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9" s="6" customFormat="1" ht="14.25" customHeight="1" x14ac:dyDescent="0.25">
      <c r="A47" s="5"/>
      <c r="B47" s="57" t="s">
        <v>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9" s="6" customFormat="1" x14ac:dyDescent="0.25">
      <c r="A48" s="5"/>
      <c r="B48" s="57" t="s">
        <v>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7" s="6" customFormat="1" ht="22.5" customHeight="1" x14ac:dyDescent="0.25">
      <c r="A49" s="5"/>
      <c r="B49" s="57" t="s">
        <v>18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7" s="6" customFormat="1" ht="0.75" customHeight="1" x14ac:dyDescent="0.25">
      <c r="A50" s="5"/>
      <c r="B50" s="57" t="s">
        <v>4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37" s="6" customFormat="1" ht="21.75" hidden="1" customHeight="1" x14ac:dyDescent="0.25">
      <c r="A51" s="5"/>
      <c r="B51" s="57" t="s">
        <v>3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37" s="6" customFormat="1" ht="21" hidden="1" customHeight="1" x14ac:dyDescent="0.25">
      <c r="A52" s="5"/>
      <c r="B52" s="57" t="s">
        <v>5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37" ht="0.7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24.75" hidden="1" customHeight="1" x14ac:dyDescent="0.2"/>
    <row r="55" spans="1:37" hidden="1" x14ac:dyDescent="0.2"/>
    <row r="56" spans="1:37" ht="3.75" hidden="1" customHeight="1" x14ac:dyDescent="0.2"/>
    <row r="57" spans="1:37" ht="42" customHeight="1" x14ac:dyDescent="0.45">
      <c r="B57" s="45"/>
      <c r="C57" s="46"/>
      <c r="D57" s="46"/>
      <c r="E57" s="46"/>
      <c r="F57" s="46"/>
      <c r="G57" s="46"/>
      <c r="H57" s="46"/>
      <c r="I57" s="46"/>
      <c r="N57" s="48" t="s">
        <v>81</v>
      </c>
      <c r="O57" s="49"/>
      <c r="P57" s="48"/>
      <c r="Q57" s="48"/>
      <c r="R57" s="48"/>
      <c r="S57" s="48"/>
      <c r="T57" s="48"/>
      <c r="U57" s="48"/>
      <c r="V57" s="48"/>
      <c r="W57" s="49"/>
      <c r="X57" s="49"/>
    </row>
    <row r="58" spans="1:37" ht="25.5" customHeight="1" x14ac:dyDescent="0.45">
      <c r="B58" s="45"/>
      <c r="C58" s="47"/>
      <c r="D58" s="47"/>
      <c r="E58" s="46"/>
      <c r="F58" s="46"/>
      <c r="G58" s="46"/>
      <c r="H58" s="46"/>
      <c r="I58" s="46"/>
      <c r="N58" s="49"/>
      <c r="O58" s="48" t="s">
        <v>82</v>
      </c>
      <c r="P58" s="48"/>
      <c r="Q58" s="48"/>
      <c r="R58" s="48"/>
      <c r="S58" s="48"/>
      <c r="T58" s="48"/>
      <c r="U58" s="48"/>
      <c r="V58" s="48"/>
      <c r="W58" s="49"/>
      <c r="X58" s="49"/>
    </row>
    <row r="60" spans="1:37" ht="2.25" customHeight="1" x14ac:dyDescent="0.2"/>
    <row r="61" spans="1:37" ht="41.25" hidden="1" customHeight="1" x14ac:dyDescent="0.2"/>
    <row r="62" spans="1:37" hidden="1" x14ac:dyDescent="0.2"/>
    <row r="63" spans="1:37" hidden="1" x14ac:dyDescent="0.2"/>
    <row r="64" spans="1:37" hidden="1" x14ac:dyDescent="0.2"/>
    <row r="65" hidden="1" x14ac:dyDescent="0.2"/>
  </sheetData>
  <mergeCells count="39">
    <mergeCell ref="A3:A5"/>
    <mergeCell ref="B50:AK50"/>
    <mergeCell ref="AH4:AH5"/>
    <mergeCell ref="E4:F4"/>
    <mergeCell ref="AI1:AK1"/>
    <mergeCell ref="L1:V1"/>
    <mergeCell ref="B3:B5"/>
    <mergeCell ref="B2:AK2"/>
    <mergeCell ref="C4:D4"/>
    <mergeCell ref="G4:H4"/>
    <mergeCell ref="I4:I5"/>
    <mergeCell ref="AD4:AE4"/>
    <mergeCell ref="AF4:AG4"/>
    <mergeCell ref="AI4:AJ4"/>
    <mergeCell ref="AK4:AK5"/>
    <mergeCell ref="AI3:AK3"/>
    <mergeCell ref="X3:AH3"/>
    <mergeCell ref="X4:Y4"/>
    <mergeCell ref="Z4:AA4"/>
    <mergeCell ref="C3:I3"/>
    <mergeCell ref="J3:P3"/>
    <mergeCell ref="J4:K4"/>
    <mergeCell ref="L4:M4"/>
    <mergeCell ref="AL3:AN3"/>
    <mergeCell ref="AL4:AM4"/>
    <mergeCell ref="AN4:AN5"/>
    <mergeCell ref="B52:AK52"/>
    <mergeCell ref="B47:AK47"/>
    <mergeCell ref="B48:AK48"/>
    <mergeCell ref="B49:AK49"/>
    <mergeCell ref="B51:AK51"/>
    <mergeCell ref="N4:O4"/>
    <mergeCell ref="P4:P5"/>
    <mergeCell ref="Q3:W3"/>
    <mergeCell ref="Q4:R4"/>
    <mergeCell ref="S4:T4"/>
    <mergeCell ref="U4:V4"/>
    <mergeCell ref="W4:W5"/>
    <mergeCell ref="AB4:AC4"/>
  </mergeCells>
  <pageMargins left="0.25" right="0.25" top="0.75" bottom="0.75" header="0.3" footer="0.3"/>
  <pageSetup paperSize="9" scale="46" fitToHeight="0" orientation="landscape" r:id="rId1"/>
  <ignoredErrors>
    <ignoredError sqref="A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view="pageBreakPreview" zoomScale="85" zoomScaleNormal="85" zoomScaleSheetLayoutView="85" workbookViewId="0">
      <selection activeCell="I6" sqref="I6:J45"/>
    </sheetView>
  </sheetViews>
  <sheetFormatPr defaultColWidth="11" defaultRowHeight="14.25" x14ac:dyDescent="0.2"/>
  <cols>
    <col min="1" max="1" width="6.28515625" style="1" customWidth="1"/>
    <col min="2" max="2" width="53.28515625" style="1" customWidth="1"/>
    <col min="3" max="3" width="7.140625" style="1" customWidth="1"/>
    <col min="4" max="4" width="7" style="1" customWidth="1"/>
    <col min="5" max="5" width="7.85546875" style="1" customWidth="1"/>
    <col min="6" max="6" width="7.42578125" style="1" customWidth="1"/>
    <col min="7" max="7" width="8.5703125" style="1" customWidth="1"/>
    <col min="8" max="8" width="8.140625" style="1" customWidth="1"/>
    <col min="9" max="9" width="9.85546875" style="1" customWidth="1"/>
    <col min="10" max="10" width="9.140625" style="1" customWidth="1"/>
    <col min="11" max="11" width="8.42578125" style="1" bestFit="1" customWidth="1"/>
    <col min="12" max="12" width="8.28515625" style="1" customWidth="1"/>
    <col min="13" max="13" width="8.7109375" style="1" customWidth="1"/>
    <col min="14" max="14" width="7.7109375" style="1" customWidth="1"/>
    <col min="15" max="15" width="7.42578125" style="1" bestFit="1" customWidth="1"/>
    <col min="16" max="16" width="7" style="1" customWidth="1"/>
    <col min="17" max="17" width="7.85546875" style="1" customWidth="1"/>
    <col min="18" max="18" width="12.28515625" style="1" customWidth="1"/>
    <col min="19" max="16384" width="11" style="1"/>
  </cols>
  <sheetData>
    <row r="1" spans="1:21" x14ac:dyDescent="0.2">
      <c r="N1" s="78" t="s">
        <v>63</v>
      </c>
      <c r="O1" s="78"/>
      <c r="P1" s="78"/>
      <c r="Q1" s="78"/>
    </row>
    <row r="2" spans="1:21" ht="17.25" customHeight="1" x14ac:dyDescent="0.2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1" ht="30" customHeight="1" x14ac:dyDescent="0.2">
      <c r="A3" s="53" t="s">
        <v>0</v>
      </c>
      <c r="B3" s="80" t="s">
        <v>7</v>
      </c>
      <c r="C3" s="53" t="s">
        <v>8</v>
      </c>
      <c r="D3" s="53"/>
      <c r="E3" s="53"/>
      <c r="F3" s="53" t="s">
        <v>9</v>
      </c>
      <c r="G3" s="53"/>
      <c r="H3" s="53"/>
      <c r="I3" s="53" t="s">
        <v>10</v>
      </c>
      <c r="J3" s="53"/>
      <c r="K3" s="53"/>
      <c r="L3" s="53" t="s">
        <v>65</v>
      </c>
      <c r="M3" s="53"/>
      <c r="N3" s="53"/>
      <c r="O3" s="53" t="s">
        <v>15</v>
      </c>
      <c r="P3" s="53"/>
      <c r="Q3" s="53"/>
      <c r="R3" s="12"/>
      <c r="S3" s="12"/>
      <c r="T3" s="12"/>
      <c r="U3" s="12"/>
    </row>
    <row r="4" spans="1:21" ht="29.25" customHeight="1" x14ac:dyDescent="0.2">
      <c r="A4" s="53"/>
      <c r="B4" s="80"/>
      <c r="C4" s="53" t="s">
        <v>66</v>
      </c>
      <c r="D4" s="53"/>
      <c r="E4" s="56" t="s">
        <v>67</v>
      </c>
      <c r="F4" s="53" t="s">
        <v>66</v>
      </c>
      <c r="G4" s="53"/>
      <c r="H4" s="56" t="s">
        <v>67</v>
      </c>
      <c r="I4" s="53" t="s">
        <v>66</v>
      </c>
      <c r="J4" s="53"/>
      <c r="K4" s="56" t="s">
        <v>67</v>
      </c>
      <c r="L4" s="53" t="s">
        <v>66</v>
      </c>
      <c r="M4" s="53"/>
      <c r="N4" s="56" t="s">
        <v>67</v>
      </c>
      <c r="O4" s="53" t="s">
        <v>66</v>
      </c>
      <c r="P4" s="53"/>
      <c r="Q4" s="56" t="s">
        <v>67</v>
      </c>
      <c r="R4" s="12"/>
      <c r="S4" s="12"/>
      <c r="T4" s="12"/>
      <c r="U4" s="12"/>
    </row>
    <row r="5" spans="1:21" ht="29.25" customHeight="1" x14ac:dyDescent="0.2">
      <c r="A5" s="53"/>
      <c r="B5" s="80"/>
      <c r="C5" s="11" t="s">
        <v>68</v>
      </c>
      <c r="D5" s="11" t="s">
        <v>69</v>
      </c>
      <c r="E5" s="56"/>
      <c r="F5" s="11" t="s">
        <v>68</v>
      </c>
      <c r="G5" s="11" t="s">
        <v>69</v>
      </c>
      <c r="H5" s="56"/>
      <c r="I5" s="11" t="s">
        <v>68</v>
      </c>
      <c r="J5" s="11" t="s">
        <v>69</v>
      </c>
      <c r="K5" s="56"/>
      <c r="L5" s="11" t="s">
        <v>68</v>
      </c>
      <c r="M5" s="11" t="s">
        <v>69</v>
      </c>
      <c r="N5" s="56"/>
      <c r="O5" s="11" t="s">
        <v>68</v>
      </c>
      <c r="P5" s="11" t="s">
        <v>69</v>
      </c>
      <c r="Q5" s="56"/>
      <c r="R5" s="12"/>
      <c r="S5" s="12"/>
      <c r="T5" s="12"/>
      <c r="U5" s="12"/>
    </row>
    <row r="6" spans="1:21" ht="15.75" x14ac:dyDescent="0.2">
      <c r="A6" s="13">
        <v>1</v>
      </c>
      <c r="B6" s="4" t="s">
        <v>19</v>
      </c>
      <c r="C6" s="17" t="s">
        <v>61</v>
      </c>
      <c r="D6" s="17" t="s">
        <v>61</v>
      </c>
      <c r="E6" s="14">
        <f>'Форма мониторинга МО '!I6</f>
        <v>0</v>
      </c>
      <c r="F6" s="17">
        <v>28</v>
      </c>
      <c r="G6" s="18">
        <v>28</v>
      </c>
      <c r="H6" s="14">
        <f>'Форма мониторинга МО '!P6</f>
        <v>100</v>
      </c>
      <c r="I6" s="14"/>
      <c r="J6" s="14"/>
      <c r="K6" s="14">
        <f>'Форма мониторинга МО '!W6</f>
        <v>100</v>
      </c>
      <c r="L6" s="14">
        <f>AVERAGE('Форма мониторинга МО '!X6,'Форма мониторинга МО '!Z6)</f>
        <v>29.5</v>
      </c>
      <c r="M6" s="14">
        <f>AVERAGE('Форма мониторинга МО '!Y6,'Форма мониторинга МО '!AA6)</f>
        <v>29.5</v>
      </c>
      <c r="N6" s="14">
        <f>'Форма мониторинга МО '!AH6</f>
        <v>100</v>
      </c>
      <c r="O6" s="14">
        <v>22.17</v>
      </c>
      <c r="P6" s="14">
        <v>23.68</v>
      </c>
      <c r="Q6" s="14">
        <v>100</v>
      </c>
    </row>
    <row r="7" spans="1:21" ht="15.75" x14ac:dyDescent="0.2">
      <c r="A7" s="13">
        <v>2</v>
      </c>
      <c r="B7" s="4" t="s">
        <v>20</v>
      </c>
      <c r="C7" s="17">
        <v>34.9</v>
      </c>
      <c r="D7" s="17" t="s">
        <v>61</v>
      </c>
      <c r="E7" s="14">
        <f>'Форма мониторинга МО '!I7</f>
        <v>0</v>
      </c>
      <c r="F7" s="17">
        <v>50</v>
      </c>
      <c r="G7" s="18">
        <v>50</v>
      </c>
      <c r="H7" s="14">
        <f>'Форма мониторинга МО '!P7</f>
        <v>100</v>
      </c>
      <c r="I7" s="14"/>
      <c r="J7" s="14"/>
      <c r="K7" s="14">
        <f>'Форма мониторинга МО '!W7</f>
        <v>100</v>
      </c>
      <c r="L7" s="14">
        <f>AVERAGE('Форма мониторинга МО '!X7,'Форма мониторинга МО '!Z7)</f>
        <v>69</v>
      </c>
      <c r="M7" s="14">
        <f>AVERAGE('Форма мониторинга МО '!Y7,'Форма мониторинга МО '!AA7)</f>
        <v>69</v>
      </c>
      <c r="N7" s="14">
        <f>'Форма мониторинга МО '!AH7</f>
        <v>100</v>
      </c>
      <c r="O7" s="14">
        <v>32.33</v>
      </c>
      <c r="P7" s="14">
        <v>45.73</v>
      </c>
      <c r="Q7" s="14">
        <v>100</v>
      </c>
    </row>
    <row r="8" spans="1:21" ht="15.75" x14ac:dyDescent="0.2">
      <c r="A8" s="13">
        <v>3</v>
      </c>
      <c r="B8" s="4" t="s">
        <v>21</v>
      </c>
      <c r="C8" s="17" t="s">
        <v>61</v>
      </c>
      <c r="D8" s="17" t="s">
        <v>61</v>
      </c>
      <c r="E8" s="14">
        <f>'Форма мониторинга МО '!I8</f>
        <v>0</v>
      </c>
      <c r="F8" s="17">
        <v>70</v>
      </c>
      <c r="G8" s="18">
        <v>70</v>
      </c>
      <c r="H8" s="14">
        <f>'Форма мониторинга МО '!P8</f>
        <v>100</v>
      </c>
      <c r="I8" s="14"/>
      <c r="J8" s="14"/>
      <c r="K8" s="14">
        <f>'Форма мониторинга МО '!W8</f>
        <v>100</v>
      </c>
      <c r="L8" s="14">
        <f>AVERAGE('Форма мониторинга МО '!X8,'Форма мониторинга МО '!Z8)</f>
        <v>68</v>
      </c>
      <c r="M8" s="14">
        <f>AVERAGE('Форма мониторинга МО '!Y8,'Форма мониторинга МО '!AA8)</f>
        <v>68</v>
      </c>
      <c r="N8" s="14">
        <f>'Форма мониторинга МО '!AH8</f>
        <v>100</v>
      </c>
      <c r="O8" s="14">
        <v>24.95</v>
      </c>
      <c r="P8" s="14">
        <v>25</v>
      </c>
      <c r="Q8" s="14">
        <v>100</v>
      </c>
    </row>
    <row r="9" spans="1:21" ht="15.75" x14ac:dyDescent="0.2">
      <c r="A9" s="13">
        <v>4</v>
      </c>
      <c r="B9" s="4" t="s">
        <v>22</v>
      </c>
      <c r="C9" s="17" t="s">
        <v>61</v>
      </c>
      <c r="D9" s="17" t="s">
        <v>61</v>
      </c>
      <c r="E9" s="14">
        <f>'Форма мониторинга МО '!I9</f>
        <v>0</v>
      </c>
      <c r="F9" s="17">
        <v>34</v>
      </c>
      <c r="G9" s="18">
        <v>34</v>
      </c>
      <c r="H9" s="14">
        <f>'Форма мониторинга МО '!P9</f>
        <v>100</v>
      </c>
      <c r="I9" s="14"/>
      <c r="J9" s="14"/>
      <c r="K9" s="14">
        <f>'Форма мониторинга МО '!W9</f>
        <v>100</v>
      </c>
      <c r="L9" s="14">
        <f>AVERAGE('Форма мониторинга МО '!X9,'Форма мониторинга МО '!Z9)</f>
        <v>34</v>
      </c>
      <c r="M9" s="14">
        <f>AVERAGE('Форма мониторинга МО '!Y9,'Форма мониторинга МО '!AA9)</f>
        <v>34</v>
      </c>
      <c r="N9" s="14">
        <f>'Форма мониторинга МО '!AH9</f>
        <v>100</v>
      </c>
      <c r="O9" s="14">
        <v>27.03</v>
      </c>
      <c r="P9" s="14">
        <v>33.619999999999997</v>
      </c>
      <c r="Q9" s="14">
        <v>100</v>
      </c>
    </row>
    <row r="10" spans="1:21" ht="15.75" x14ac:dyDescent="0.2">
      <c r="A10" s="13">
        <v>5</v>
      </c>
      <c r="B10" s="4" t="s">
        <v>23</v>
      </c>
      <c r="C10" s="24">
        <v>69.900000000000006</v>
      </c>
      <c r="D10" s="24">
        <v>69.900000000000006</v>
      </c>
      <c r="E10" s="14">
        <f>'Форма мониторинга МО '!I10</f>
        <v>100</v>
      </c>
      <c r="F10" s="17">
        <v>88</v>
      </c>
      <c r="G10" s="18">
        <v>88</v>
      </c>
      <c r="H10" s="14">
        <f>'Форма мониторинга МО '!P10</f>
        <v>100</v>
      </c>
      <c r="I10" s="14"/>
      <c r="J10" s="14"/>
      <c r="K10" s="14">
        <f>'Форма мониторинга МО '!W10</f>
        <v>100</v>
      </c>
      <c r="L10" s="14">
        <f>AVERAGE('Форма мониторинга МО '!X10,'Форма мониторинга МО '!Z10)</f>
        <v>70</v>
      </c>
      <c r="M10" s="14">
        <f>AVERAGE('Форма мониторинга МО '!Y10,'Форма мониторинга МО '!AA10)</f>
        <v>70</v>
      </c>
      <c r="N10" s="14">
        <f>'Форма мониторинга МО '!AH10</f>
        <v>100</v>
      </c>
      <c r="O10" s="14">
        <v>51.03</v>
      </c>
      <c r="P10" s="14">
        <v>65.78</v>
      </c>
      <c r="Q10" s="14">
        <v>100</v>
      </c>
    </row>
    <row r="11" spans="1:21" ht="15.75" x14ac:dyDescent="0.2">
      <c r="A11" s="13">
        <v>6</v>
      </c>
      <c r="B11" s="4" t="s">
        <v>24</v>
      </c>
      <c r="C11" s="17" t="s">
        <v>61</v>
      </c>
      <c r="D11" s="17" t="s">
        <v>61</v>
      </c>
      <c r="E11" s="14">
        <f>'Форма мониторинга МО '!I11</f>
        <v>0</v>
      </c>
      <c r="F11" s="17">
        <v>55</v>
      </c>
      <c r="G11" s="18">
        <v>55</v>
      </c>
      <c r="H11" s="14">
        <f>'Форма мониторинга МО '!P11</f>
        <v>100</v>
      </c>
      <c r="I11" s="14"/>
      <c r="J11" s="14"/>
      <c r="K11" s="14">
        <f>'Форма мониторинга МО '!W11</f>
        <v>100</v>
      </c>
      <c r="L11" s="14">
        <f>AVERAGE('Форма мониторинга МО '!X11,'Форма мониторинга МО '!Z11)</f>
        <v>64.5</v>
      </c>
      <c r="M11" s="14">
        <f>AVERAGE('Форма мониторинга МО '!Y11,'Форма мониторинга МО '!AA11)</f>
        <v>64.5</v>
      </c>
      <c r="N11" s="14">
        <f>'Форма мониторинга МО '!AH11</f>
        <v>100</v>
      </c>
      <c r="O11" s="14">
        <v>41.1</v>
      </c>
      <c r="P11" s="14">
        <v>41.64</v>
      </c>
      <c r="Q11" s="14">
        <v>100</v>
      </c>
    </row>
    <row r="12" spans="1:21" ht="15.75" x14ac:dyDescent="0.2">
      <c r="A12" s="13">
        <v>7</v>
      </c>
      <c r="B12" s="4" t="s">
        <v>25</v>
      </c>
      <c r="C12" s="17" t="s">
        <v>61</v>
      </c>
      <c r="D12" s="17" t="s">
        <v>61</v>
      </c>
      <c r="E12" s="14">
        <f>'Форма мониторинга МО '!I12</f>
        <v>0</v>
      </c>
      <c r="F12" s="17">
        <v>15</v>
      </c>
      <c r="G12" s="18">
        <v>15</v>
      </c>
      <c r="H12" s="14">
        <f>'Форма мониторинга МО '!P12</f>
        <v>100</v>
      </c>
      <c r="I12" s="14"/>
      <c r="J12" s="14"/>
      <c r="K12" s="14">
        <f>'Форма мониторинга МО '!W12</f>
        <v>100</v>
      </c>
      <c r="L12" s="14">
        <f>AVERAGE('Форма мониторинга МО '!X12,'Форма мониторинга МО '!Z12)</f>
        <v>14</v>
      </c>
      <c r="M12" s="14">
        <f>AVERAGE('Форма мониторинга МО '!Y12,'Форма мониторинга МО '!AA12)</f>
        <v>14</v>
      </c>
      <c r="N12" s="14">
        <f>'Форма мониторинга МО '!AH12</f>
        <v>100</v>
      </c>
      <c r="O12" s="14">
        <v>14.25</v>
      </c>
      <c r="P12" s="14">
        <v>14.28</v>
      </c>
      <c r="Q12" s="14">
        <v>100</v>
      </c>
    </row>
    <row r="13" spans="1:21" ht="15.75" x14ac:dyDescent="0.2">
      <c r="A13" s="13">
        <v>8</v>
      </c>
      <c r="B13" s="4" t="s">
        <v>26</v>
      </c>
      <c r="C13" s="17">
        <v>109</v>
      </c>
      <c r="D13" s="17">
        <v>109</v>
      </c>
      <c r="E13" s="14">
        <v>100</v>
      </c>
      <c r="F13" s="17">
        <v>320</v>
      </c>
      <c r="G13" s="18">
        <v>900</v>
      </c>
      <c r="H13" s="14">
        <f>'Форма мониторинга МО '!P13</f>
        <v>100</v>
      </c>
      <c r="I13" s="14"/>
      <c r="J13" s="14"/>
      <c r="K13" s="14">
        <f>'Форма мониторинга МО '!W13</f>
        <v>100</v>
      </c>
      <c r="L13" s="14" t="e">
        <f>AVERAGE('Форма мониторинга МО '!X13,'Форма мониторинга МО '!Z13)</f>
        <v>#DIV/0!</v>
      </c>
      <c r="M13" s="14" t="e">
        <f>AVERAGE('Форма мониторинга МО '!Y13,'Форма мониторинга МО '!AA13)</f>
        <v>#DIV/0!</v>
      </c>
      <c r="N13" s="14">
        <f>'Форма мониторинга МО '!AH13</f>
        <v>100</v>
      </c>
      <c r="O13" s="14">
        <v>272</v>
      </c>
      <c r="P13" s="14">
        <v>328.46</v>
      </c>
      <c r="Q13" s="14">
        <v>100</v>
      </c>
    </row>
    <row r="14" spans="1:21" ht="15.75" x14ac:dyDescent="0.2">
      <c r="A14" s="13">
        <v>9</v>
      </c>
      <c r="B14" s="4" t="s">
        <v>27</v>
      </c>
      <c r="C14" s="17" t="s">
        <v>61</v>
      </c>
      <c r="D14" s="17" t="s">
        <v>61</v>
      </c>
      <c r="E14" s="14">
        <f>'Форма мониторинга МО '!I14</f>
        <v>0</v>
      </c>
      <c r="F14" s="17">
        <v>42</v>
      </c>
      <c r="G14" s="18">
        <v>42</v>
      </c>
      <c r="H14" s="14">
        <f>'Форма мониторинга МО '!P14</f>
        <v>100</v>
      </c>
      <c r="I14" s="14"/>
      <c r="J14" s="14"/>
      <c r="K14" s="14">
        <f>'Форма мониторинга МО '!W14</f>
        <v>66.67</v>
      </c>
      <c r="L14" s="14" t="e">
        <f>AVERAGE('Форма мониторинга МО '!X14,'Форма мониторинга МО '!Z14)</f>
        <v>#DIV/0!</v>
      </c>
      <c r="M14" s="14" t="e">
        <f>AVERAGE('Форма мониторинга МО '!Y14,'Форма мониторинга МО '!AA14)</f>
        <v>#DIV/0!</v>
      </c>
      <c r="N14" s="14">
        <f>'Форма мониторинга МО '!AH14</f>
        <v>50</v>
      </c>
      <c r="O14" s="14">
        <v>43.33</v>
      </c>
      <c r="P14" s="14">
        <v>43.34</v>
      </c>
      <c r="Q14" s="14">
        <v>50</v>
      </c>
    </row>
    <row r="15" spans="1:21" ht="15.75" x14ac:dyDescent="0.2">
      <c r="A15" s="13">
        <v>10</v>
      </c>
      <c r="B15" s="4" t="s">
        <v>28</v>
      </c>
      <c r="C15" s="24">
        <v>144.9</v>
      </c>
      <c r="D15" s="24">
        <v>229.9</v>
      </c>
      <c r="E15" s="14">
        <f>'Форма мониторинга МО '!I15</f>
        <v>100</v>
      </c>
      <c r="F15" s="17">
        <v>320</v>
      </c>
      <c r="G15" s="18">
        <v>325</v>
      </c>
      <c r="H15" s="14">
        <f>'Форма мониторинга МО '!P15</f>
        <v>100</v>
      </c>
      <c r="I15" s="14"/>
      <c r="J15" s="14"/>
      <c r="K15" s="14">
        <f>'Форма мониторинга МО '!W15</f>
        <v>100</v>
      </c>
      <c r="L15" s="14">
        <f>AVERAGE('Форма мониторинга МО '!X15,'Форма мониторинга МО '!Z15)</f>
        <v>250</v>
      </c>
      <c r="M15" s="14">
        <f>AVERAGE('Форма мониторинга МО '!Y15,'Форма мониторинга МО '!AA15)</f>
        <v>440</v>
      </c>
      <c r="N15" s="14">
        <f>'Форма мониторинга МО '!AH15</f>
        <v>50</v>
      </c>
      <c r="O15" s="14">
        <v>160.66999999999999</v>
      </c>
      <c r="P15" s="14">
        <v>317.76</v>
      </c>
      <c r="Q15" s="14">
        <v>50</v>
      </c>
    </row>
    <row r="16" spans="1:21" ht="15.75" x14ac:dyDescent="0.2">
      <c r="A16" s="13">
        <v>11</v>
      </c>
      <c r="B16" s="4" t="s">
        <v>29</v>
      </c>
      <c r="C16" s="24">
        <v>149.9</v>
      </c>
      <c r="D16" s="24">
        <v>379.9</v>
      </c>
      <c r="E16" s="14">
        <f>'Форма мониторинга МО '!I16</f>
        <v>100</v>
      </c>
      <c r="F16" s="17">
        <v>345</v>
      </c>
      <c r="G16" s="18">
        <v>350</v>
      </c>
      <c r="H16" s="14">
        <f>'Форма мониторинга МО '!P16</f>
        <v>100</v>
      </c>
      <c r="I16" s="14"/>
      <c r="J16" s="14"/>
      <c r="K16" s="14">
        <f>'Форма мониторинга МО '!W16</f>
        <v>100</v>
      </c>
      <c r="L16" s="14">
        <f>AVERAGE('Форма мониторинга МО '!X16,'Форма мониторинга МО '!Z16)</f>
        <v>200</v>
      </c>
      <c r="M16" s="14">
        <f>AVERAGE('Форма мониторинга МО '!Y16,'Форма мониторинга МО '!AA16)</f>
        <v>440</v>
      </c>
      <c r="N16" s="14">
        <f>'Форма мониторинга МО '!AH16</f>
        <v>50</v>
      </c>
      <c r="O16" s="14">
        <v>230.63</v>
      </c>
      <c r="P16" s="14">
        <v>345.89</v>
      </c>
      <c r="Q16" s="14">
        <v>50</v>
      </c>
    </row>
    <row r="17" spans="1:17" ht="15.75" x14ac:dyDescent="0.2">
      <c r="A17" s="13">
        <v>12</v>
      </c>
      <c r="B17" s="4" t="s">
        <v>30</v>
      </c>
      <c r="C17" s="17" t="s">
        <v>61</v>
      </c>
      <c r="D17" s="17" t="s">
        <v>61</v>
      </c>
      <c r="E17" s="14">
        <f>'Форма мониторинга МО '!I17</f>
        <v>0</v>
      </c>
      <c r="F17" s="17">
        <v>680</v>
      </c>
      <c r="G17" s="18">
        <v>780</v>
      </c>
      <c r="H17" s="14">
        <f>'Форма мониторинга МО '!P17</f>
        <v>100</v>
      </c>
      <c r="I17" s="14"/>
      <c r="J17" s="14"/>
      <c r="K17" s="14">
        <f>'Форма мониторинга МО '!W17</f>
        <v>0</v>
      </c>
      <c r="L17" s="14">
        <f>AVERAGE('Форма мониторинга МО '!X17,'Форма мониторинга МО '!Z17)</f>
        <v>760</v>
      </c>
      <c r="M17" s="14">
        <f>AVERAGE('Форма мониторинга МО '!Y17,'Форма мониторинга МО '!AA17)</f>
        <v>760</v>
      </c>
      <c r="N17" s="14">
        <f>'Форма мониторинга МО '!AH17</f>
        <v>50</v>
      </c>
      <c r="O17" s="14">
        <v>742</v>
      </c>
      <c r="P17" s="14">
        <v>923.33</v>
      </c>
      <c r="Q17" s="14">
        <v>50</v>
      </c>
    </row>
    <row r="18" spans="1:17" ht="15.75" x14ac:dyDescent="0.2">
      <c r="A18" s="13">
        <v>13</v>
      </c>
      <c r="B18" s="4" t="s">
        <v>31</v>
      </c>
      <c r="C18" s="17" t="s">
        <v>61</v>
      </c>
      <c r="D18" s="17">
        <v>199.9</v>
      </c>
      <c r="E18" s="14">
        <f>'Форма мониторинга МО '!I18</f>
        <v>0</v>
      </c>
      <c r="F18" s="17" t="s">
        <v>61</v>
      </c>
      <c r="G18" s="18" t="s">
        <v>61</v>
      </c>
      <c r="H18" s="14">
        <f>'Форма мониторинга МО '!P18</f>
        <v>33.33</v>
      </c>
      <c r="I18" s="14"/>
      <c r="J18" s="14"/>
      <c r="K18" s="14">
        <f>'Форма мониторинга МО '!W18</f>
        <v>0</v>
      </c>
      <c r="L18" s="14">
        <f>AVERAGE('Форма мониторинга МО '!X18,'Форма мониторинга МО '!Z18)</f>
        <v>350</v>
      </c>
      <c r="M18" s="14">
        <f>AVERAGE('Форма мониторинга МО '!Y18,'Форма мониторинга МО '!AA18)</f>
        <v>350</v>
      </c>
      <c r="N18" s="14">
        <f>'Форма мониторинга МО '!AH18</f>
        <v>50</v>
      </c>
      <c r="O18" s="14">
        <v>333</v>
      </c>
      <c r="P18" s="14">
        <v>333</v>
      </c>
      <c r="Q18" s="14">
        <v>50</v>
      </c>
    </row>
    <row r="19" spans="1:17" ht="15.75" x14ac:dyDescent="0.2">
      <c r="A19" s="13">
        <v>14</v>
      </c>
      <c r="B19" s="4" t="s">
        <v>32</v>
      </c>
      <c r="C19" s="17" t="s">
        <v>61</v>
      </c>
      <c r="D19" s="17" t="s">
        <v>61</v>
      </c>
      <c r="E19" s="14">
        <f>'Форма мониторинга МО '!I19</f>
        <v>0</v>
      </c>
      <c r="F19" s="17" t="s">
        <v>61</v>
      </c>
      <c r="G19" s="18" t="s">
        <v>61</v>
      </c>
      <c r="H19" s="14">
        <f>'Форма мониторинга МО '!P19</f>
        <v>33.33</v>
      </c>
      <c r="I19" s="14"/>
      <c r="J19" s="14"/>
      <c r="K19" s="14">
        <f>'Форма мониторинга МО '!W19</f>
        <v>0</v>
      </c>
      <c r="L19" s="14">
        <f>AVERAGE('Форма мониторинга МО '!X19,'Форма мониторинга МО '!Z19)</f>
        <v>350</v>
      </c>
      <c r="M19" s="14">
        <f>AVERAGE('Форма мониторинга МО '!Y19,'Форма мониторинга МО '!AA19)</f>
        <v>350</v>
      </c>
      <c r="N19" s="14">
        <f>'Форма мониторинга МО '!AH19</f>
        <v>50</v>
      </c>
      <c r="O19" s="14">
        <v>351</v>
      </c>
      <c r="P19" s="14">
        <v>351</v>
      </c>
      <c r="Q19" s="14">
        <v>50</v>
      </c>
    </row>
    <row r="20" spans="1:17" ht="15.75" x14ac:dyDescent="0.2">
      <c r="A20" s="13">
        <v>15</v>
      </c>
      <c r="B20" s="4" t="s">
        <v>33</v>
      </c>
      <c r="C20" s="17" t="s">
        <v>61</v>
      </c>
      <c r="D20" s="17" t="s">
        <v>61</v>
      </c>
      <c r="E20" s="14">
        <f>'Форма мониторинга МО '!I20</f>
        <v>0</v>
      </c>
      <c r="F20" s="17">
        <v>170</v>
      </c>
      <c r="G20" s="18">
        <v>170</v>
      </c>
      <c r="H20" s="14">
        <f>'Форма мониторинга МО '!P20</f>
        <v>100</v>
      </c>
      <c r="I20" s="14"/>
      <c r="J20" s="14"/>
      <c r="K20" s="14">
        <f>'Форма мониторинга МО '!W20</f>
        <v>100</v>
      </c>
      <c r="L20" s="14">
        <f>AVERAGE('Форма мониторинга МО '!X20,'Форма мониторинга МО '!Z20)</f>
        <v>160</v>
      </c>
      <c r="M20" s="14">
        <f>AVERAGE('Форма мониторинга МО '!Y20,'Форма мониторинга МО '!AA20)</f>
        <v>160</v>
      </c>
      <c r="N20" s="14">
        <f>'Форма мониторинга МО '!AH20</f>
        <v>100</v>
      </c>
      <c r="O20" s="14">
        <v>149.16999999999999</v>
      </c>
      <c r="P20" s="14">
        <v>150.66</v>
      </c>
      <c r="Q20" s="14">
        <v>100</v>
      </c>
    </row>
    <row r="21" spans="1:17" ht="15.75" x14ac:dyDescent="0.2">
      <c r="A21" s="13">
        <v>16</v>
      </c>
      <c r="B21" s="4" t="s">
        <v>34</v>
      </c>
      <c r="C21" s="17" t="s">
        <v>61</v>
      </c>
      <c r="D21" s="17" t="s">
        <v>61</v>
      </c>
      <c r="E21" s="14">
        <f>'Форма мониторинга МО '!I21</f>
        <v>0</v>
      </c>
      <c r="F21" s="17">
        <v>115</v>
      </c>
      <c r="G21" s="18">
        <v>185</v>
      </c>
      <c r="H21" s="14">
        <f>'Форма мониторинга МО '!P21</f>
        <v>100</v>
      </c>
      <c r="I21" s="14"/>
      <c r="J21" s="14"/>
      <c r="K21" s="14">
        <f>'Форма мониторинга МО '!W21</f>
        <v>100</v>
      </c>
      <c r="L21" s="14">
        <f>AVERAGE('Форма мониторинга МО '!X21,'Форма мониторинга МО '!Z21)</f>
        <v>105</v>
      </c>
      <c r="M21" s="14">
        <f>AVERAGE('Форма мониторинга МО '!Y21,'Форма мониторинга МО '!AA21)</f>
        <v>105</v>
      </c>
      <c r="N21" s="14">
        <f>'Форма мониторинга МО '!AH21</f>
        <v>50</v>
      </c>
      <c r="O21" s="14">
        <v>68.12</v>
      </c>
      <c r="P21" s="14">
        <v>268.77999999999997</v>
      </c>
      <c r="Q21" s="14">
        <v>50</v>
      </c>
    </row>
    <row r="22" spans="1:17" ht="15.75" x14ac:dyDescent="0.2">
      <c r="A22" s="13">
        <v>17</v>
      </c>
      <c r="B22" s="4" t="s">
        <v>35</v>
      </c>
      <c r="C22" s="17" t="s">
        <v>61</v>
      </c>
      <c r="D22" s="17" t="s">
        <v>61</v>
      </c>
      <c r="E22" s="14">
        <f>'Форма мониторинга МО '!I22</f>
        <v>0</v>
      </c>
      <c r="F22" s="17">
        <v>130</v>
      </c>
      <c r="G22" s="18">
        <v>500</v>
      </c>
      <c r="H22" s="14">
        <f>'Форма мониторинга МО '!P22</f>
        <v>100</v>
      </c>
      <c r="I22" s="14"/>
      <c r="J22" s="14"/>
      <c r="K22" s="14">
        <f>'Форма мониторинга МО '!W22</f>
        <v>0</v>
      </c>
      <c r="L22" s="14">
        <f>AVERAGE('Форма мониторинга МО '!X22,'Форма мониторинга МО '!Z22)</f>
        <v>350</v>
      </c>
      <c r="M22" s="14">
        <f>AVERAGE('Форма мониторинга МО '!Y22,'Форма мониторинга МО '!AA22)</f>
        <v>350</v>
      </c>
      <c r="N22" s="14">
        <f>'Форма мониторинга МО '!AH22</f>
        <v>50</v>
      </c>
      <c r="O22" s="14">
        <v>148</v>
      </c>
      <c r="P22" s="14">
        <v>710.16</v>
      </c>
      <c r="Q22" s="14">
        <v>50</v>
      </c>
    </row>
    <row r="23" spans="1:17" ht="15.75" x14ac:dyDescent="0.2">
      <c r="A23" s="13">
        <v>18</v>
      </c>
      <c r="B23" s="4" t="s">
        <v>36</v>
      </c>
      <c r="C23" s="24" t="s">
        <v>61</v>
      </c>
      <c r="D23" s="24" t="s">
        <v>61</v>
      </c>
      <c r="E23" s="14">
        <f>'Форма мониторинга МО '!I23</f>
        <v>0</v>
      </c>
      <c r="F23" s="17">
        <v>130</v>
      </c>
      <c r="G23" s="18">
        <v>130</v>
      </c>
      <c r="H23" s="14">
        <f>'Форма мониторинга МО '!P23</f>
        <v>100</v>
      </c>
      <c r="I23" s="14"/>
      <c r="J23" s="14"/>
      <c r="K23" s="14">
        <f>'Форма мониторинга МО '!W23</f>
        <v>0</v>
      </c>
      <c r="L23" s="14">
        <f>AVERAGE('Форма мониторинга МО '!X23,'Форма мониторинга МО '!Z23)</f>
        <v>120</v>
      </c>
      <c r="M23" s="14">
        <f>AVERAGE('Форма мониторинга МО '!Y23,'Форма мониторинга МО '!AA23)</f>
        <v>120</v>
      </c>
      <c r="N23" s="14">
        <f>'Форма мониторинга МО '!AH23</f>
        <v>50</v>
      </c>
      <c r="O23" s="14">
        <v>104.17</v>
      </c>
      <c r="P23" s="14">
        <v>222.16</v>
      </c>
      <c r="Q23" s="14">
        <v>50</v>
      </c>
    </row>
    <row r="24" spans="1:17" ht="15.75" x14ac:dyDescent="0.2">
      <c r="A24" s="13">
        <v>19</v>
      </c>
      <c r="B24" s="4" t="s">
        <v>37</v>
      </c>
      <c r="C24" s="19">
        <v>35.9</v>
      </c>
      <c r="D24" s="19">
        <v>35.9</v>
      </c>
      <c r="E24" s="14">
        <f>'Форма мониторинга МО '!I24</f>
        <v>100</v>
      </c>
      <c r="F24" s="17">
        <v>39</v>
      </c>
      <c r="G24" s="18">
        <v>39</v>
      </c>
      <c r="H24" s="14">
        <f>'Форма мониторинга МО '!P24</f>
        <v>100</v>
      </c>
      <c r="I24" s="14"/>
      <c r="J24" s="14"/>
      <c r="K24" s="14">
        <f>'Форма мониторинга МО '!W24</f>
        <v>100</v>
      </c>
      <c r="L24" s="14">
        <f>AVERAGE('Форма мониторинга МО '!X24,'Форма мониторинга МО '!Z24)</f>
        <v>40</v>
      </c>
      <c r="M24" s="14">
        <f>AVERAGE('Форма мониторинга МО '!Y24,'Форма мониторинга МО '!AA24)</f>
        <v>40</v>
      </c>
      <c r="N24" s="14">
        <f>'Форма мониторинга МО '!AH24</f>
        <v>100</v>
      </c>
      <c r="O24" s="14">
        <v>26.69</v>
      </c>
      <c r="P24" s="14">
        <v>40.299999999999997</v>
      </c>
      <c r="Q24" s="14">
        <v>100</v>
      </c>
    </row>
    <row r="25" spans="1:17" ht="15.75" x14ac:dyDescent="0.2">
      <c r="A25" s="13">
        <v>20</v>
      </c>
      <c r="B25" s="4" t="s">
        <v>70</v>
      </c>
      <c r="C25" s="19" t="s">
        <v>61</v>
      </c>
      <c r="D25" s="19" t="s">
        <v>61</v>
      </c>
      <c r="E25" s="14">
        <f>'Форма мониторинга МО '!I25</f>
        <v>0</v>
      </c>
      <c r="F25" s="17">
        <v>46</v>
      </c>
      <c r="G25" s="18">
        <v>46</v>
      </c>
      <c r="H25" s="14">
        <f>'Форма мониторинга МО '!P25</f>
        <v>100</v>
      </c>
      <c r="I25" s="14"/>
      <c r="J25" s="14"/>
      <c r="K25" s="14">
        <f>'Форма мониторинга МО '!W25</f>
        <v>100</v>
      </c>
      <c r="L25" s="14">
        <f>AVERAGE('Форма мониторинга МО '!X25,'Форма мониторинга МО '!Z25)</f>
        <v>58</v>
      </c>
      <c r="M25" s="14">
        <f>AVERAGE('Форма мониторинга МО '!Y25,'Форма мониторинга МО '!AA25)</f>
        <v>58</v>
      </c>
      <c r="N25" s="14">
        <f>'Форма мониторинга МО '!AH25</f>
        <v>100</v>
      </c>
      <c r="O25" s="14">
        <v>48.13</v>
      </c>
      <c r="P25" s="14">
        <v>48.14</v>
      </c>
      <c r="Q25" s="14">
        <v>100</v>
      </c>
    </row>
    <row r="26" spans="1:17" ht="15.75" x14ac:dyDescent="0.2">
      <c r="A26" s="13">
        <v>21</v>
      </c>
      <c r="B26" s="4" t="s">
        <v>71</v>
      </c>
      <c r="C26" s="19" t="s">
        <v>61</v>
      </c>
      <c r="D26" s="19" t="s">
        <v>61</v>
      </c>
      <c r="E26" s="14">
        <f>'Форма мониторинга МО '!I26</f>
        <v>0</v>
      </c>
      <c r="F26" s="17">
        <v>46</v>
      </c>
      <c r="G26" s="18">
        <v>46</v>
      </c>
      <c r="H26" s="14">
        <f>'Форма мониторинга МО '!P26</f>
        <v>100</v>
      </c>
      <c r="I26" s="14"/>
      <c r="J26" s="14"/>
      <c r="K26" s="14">
        <f>'Форма мониторинга МО '!W26</f>
        <v>100</v>
      </c>
      <c r="L26" s="14">
        <f>AVERAGE('Форма мониторинга МО '!X26,'Форма мониторинга МО '!Z26)</f>
        <v>54</v>
      </c>
      <c r="M26" s="14">
        <f>AVERAGE('Форма мониторинга МО '!Y26,'Форма мониторинга МО '!AA26)</f>
        <v>54</v>
      </c>
      <c r="N26" s="14">
        <f>'Форма мониторинга МО '!AH26</f>
        <v>100</v>
      </c>
      <c r="O26" s="14">
        <v>48.11</v>
      </c>
      <c r="P26" s="14">
        <v>48.11</v>
      </c>
      <c r="Q26" s="14">
        <v>100</v>
      </c>
    </row>
    <row r="27" spans="1:17" ht="15.75" x14ac:dyDescent="0.2">
      <c r="A27" s="13">
        <v>22</v>
      </c>
      <c r="B27" s="4" t="s">
        <v>38</v>
      </c>
      <c r="C27" s="25" t="s">
        <v>61</v>
      </c>
      <c r="D27" s="25" t="s">
        <v>61</v>
      </c>
      <c r="E27" s="14">
        <f>'Форма мониторинга МО '!I27</f>
        <v>0</v>
      </c>
      <c r="F27" s="17">
        <v>48</v>
      </c>
      <c r="G27" s="18">
        <v>62</v>
      </c>
      <c r="H27" s="14">
        <f>'Форма мониторинга МО '!P27</f>
        <v>100</v>
      </c>
      <c r="I27" s="14"/>
      <c r="J27" s="14"/>
      <c r="K27" s="14">
        <f>'Форма мониторинга МО '!W27</f>
        <v>100</v>
      </c>
      <c r="L27" s="14">
        <f>AVERAGE('Форма мониторинга МО '!X27,'Форма мониторинга МО '!Z27)</f>
        <v>54</v>
      </c>
      <c r="M27" s="14">
        <f>AVERAGE('Форма мониторинга МО '!Y27,'Форма мониторинга МО '!AA27)</f>
        <v>54</v>
      </c>
      <c r="N27" s="14">
        <f>'Форма мониторинга МО '!AH27</f>
        <v>100</v>
      </c>
      <c r="O27" s="14">
        <v>44.44</v>
      </c>
      <c r="P27" s="14">
        <v>53</v>
      </c>
      <c r="Q27" s="14">
        <v>100</v>
      </c>
    </row>
    <row r="28" spans="1:17" ht="15.75" x14ac:dyDescent="0.2">
      <c r="A28" s="13">
        <v>23</v>
      </c>
      <c r="B28" s="4" t="s">
        <v>39</v>
      </c>
      <c r="C28" s="19" t="s">
        <v>61</v>
      </c>
      <c r="D28" s="19" t="s">
        <v>61</v>
      </c>
      <c r="E28" s="14">
        <f>'Форма мониторинга МО '!I28</f>
        <v>0</v>
      </c>
      <c r="F28" s="17">
        <v>285</v>
      </c>
      <c r="G28" s="18">
        <v>285</v>
      </c>
      <c r="H28" s="14">
        <f>'Форма мониторинга МО '!P28</f>
        <v>100</v>
      </c>
      <c r="I28" s="14"/>
      <c r="J28" s="14"/>
      <c r="K28" s="14">
        <f>'Форма мониторинга МО '!W28</f>
        <v>100</v>
      </c>
      <c r="L28" s="14" t="e">
        <f>AVERAGE('Форма мониторинга МО '!X28,'Форма мониторинга МО '!Z28)</f>
        <v>#DIV/0!</v>
      </c>
      <c r="M28" s="14" t="e">
        <f>AVERAGE('Форма мониторинга МО '!Y28,'Форма мониторинга МО '!AA28)</f>
        <v>#DIV/0!</v>
      </c>
      <c r="N28" s="14">
        <f>'Форма мониторинга МО '!AH28</f>
        <v>50</v>
      </c>
      <c r="O28" s="14">
        <v>256.66000000000003</v>
      </c>
      <c r="P28" s="14">
        <v>267.77999999999997</v>
      </c>
      <c r="Q28" s="14">
        <v>50</v>
      </c>
    </row>
    <row r="29" spans="1:17" ht="15.75" x14ac:dyDescent="0.2">
      <c r="A29" s="13">
        <v>24</v>
      </c>
      <c r="B29" s="4" t="s">
        <v>40</v>
      </c>
      <c r="C29" s="25">
        <v>109.9</v>
      </c>
      <c r="D29" s="25">
        <v>109.9</v>
      </c>
      <c r="E29" s="14">
        <f>'Форма мониторинга МО '!I29</f>
        <v>100</v>
      </c>
      <c r="F29" s="17">
        <v>156.25</v>
      </c>
      <c r="G29" s="18">
        <v>210</v>
      </c>
      <c r="H29" s="14">
        <f>'Форма мониторинга МО '!P29</f>
        <v>100</v>
      </c>
      <c r="I29" s="14"/>
      <c r="J29" s="14"/>
      <c r="K29" s="14">
        <f>'Форма мониторинга МО '!W29</f>
        <v>100</v>
      </c>
      <c r="L29" s="14">
        <f>AVERAGE('Форма мониторинга МО '!X29,'Форма мониторинга МО '!Z29)</f>
        <v>240</v>
      </c>
      <c r="M29" s="14">
        <f>AVERAGE('Форма мониторинга МО '!Y29,'Форма мониторинга МО '!AA29)</f>
        <v>240</v>
      </c>
      <c r="N29" s="14">
        <f>'Форма мониторинга МО '!AH29</f>
        <v>50</v>
      </c>
      <c r="O29" s="14">
        <v>117.54</v>
      </c>
      <c r="P29" s="14">
        <v>290.31</v>
      </c>
      <c r="Q29" s="14">
        <v>50</v>
      </c>
    </row>
    <row r="30" spans="1:17" ht="15.75" x14ac:dyDescent="0.2">
      <c r="A30" s="13">
        <v>25</v>
      </c>
      <c r="B30" s="4" t="s">
        <v>41</v>
      </c>
      <c r="C30" s="19" t="s">
        <v>61</v>
      </c>
      <c r="D30" s="19" t="s">
        <v>61</v>
      </c>
      <c r="E30" s="14">
        <f>'Форма мониторинга МО '!I30</f>
        <v>0</v>
      </c>
      <c r="F30" s="17">
        <v>59</v>
      </c>
      <c r="G30" s="18">
        <v>59</v>
      </c>
      <c r="H30" s="14">
        <f>'Форма мониторинга МО '!P30</f>
        <v>100</v>
      </c>
      <c r="I30" s="14"/>
      <c r="J30" s="14"/>
      <c r="K30" s="14">
        <f>'Форма мониторинга МО '!W30</f>
        <v>66.67</v>
      </c>
      <c r="L30" s="14" t="e">
        <f>AVERAGE('Форма мониторинга МО '!X30,'Форма мониторинга МО '!Z30)</f>
        <v>#DIV/0!</v>
      </c>
      <c r="M30" s="14" t="e">
        <f>AVERAGE('Форма мониторинга МО '!Y30,'Форма мониторинга МО '!AA30)</f>
        <v>#DIV/0!</v>
      </c>
      <c r="N30" s="14">
        <f>'Форма мониторинга МО '!AH30</f>
        <v>50</v>
      </c>
      <c r="O30" s="14">
        <v>55.1</v>
      </c>
      <c r="P30" s="14">
        <v>57.11</v>
      </c>
      <c r="Q30" s="14">
        <v>50</v>
      </c>
    </row>
    <row r="31" spans="1:17" ht="15.75" x14ac:dyDescent="0.2">
      <c r="A31" s="13">
        <v>26</v>
      </c>
      <c r="B31" s="4" t="s">
        <v>42</v>
      </c>
      <c r="C31" s="25" t="s">
        <v>61</v>
      </c>
      <c r="D31" s="25" t="s">
        <v>61</v>
      </c>
      <c r="E31" s="14">
        <f>'Форма мониторинга МО '!I31</f>
        <v>0</v>
      </c>
      <c r="F31" s="17">
        <v>246</v>
      </c>
      <c r="G31" s="18">
        <v>246</v>
      </c>
      <c r="H31" s="14">
        <f>'Форма мониторинга МО '!P31</f>
        <v>100</v>
      </c>
      <c r="I31" s="14"/>
      <c r="J31" s="14"/>
      <c r="K31" s="14">
        <f>'Форма мониторинга МО '!W31</f>
        <v>66.67</v>
      </c>
      <c r="L31" s="14">
        <f>AVERAGE('Форма мониторинга МО '!X31,'Форма мониторинга МО '!Z31)</f>
        <v>275</v>
      </c>
      <c r="M31" s="14">
        <f>AVERAGE('Форма мониторинга МО '!Y31,'Форма мониторинга МО '!AA31)</f>
        <v>275</v>
      </c>
      <c r="N31" s="14">
        <f>'Форма мониторинга МО '!AH31</f>
        <v>50</v>
      </c>
      <c r="O31" s="14">
        <v>194.45</v>
      </c>
      <c r="P31" s="14">
        <v>212.05</v>
      </c>
      <c r="Q31" s="14">
        <v>50</v>
      </c>
    </row>
    <row r="32" spans="1:17" ht="15.75" x14ac:dyDescent="0.2">
      <c r="A32" s="13">
        <v>27</v>
      </c>
      <c r="B32" s="4" t="s">
        <v>43</v>
      </c>
      <c r="C32" s="25" t="s">
        <v>61</v>
      </c>
      <c r="D32" s="25" t="s">
        <v>61</v>
      </c>
      <c r="E32" s="14">
        <f>'Форма мониторинга МО '!I32</f>
        <v>0</v>
      </c>
      <c r="F32" s="17">
        <v>330</v>
      </c>
      <c r="G32" s="18">
        <v>360</v>
      </c>
      <c r="H32" s="14">
        <f>'Форма мониторинга МО '!P32</f>
        <v>100</v>
      </c>
      <c r="I32" s="14"/>
      <c r="J32" s="14"/>
      <c r="K32" s="14">
        <f>'Форма мониторинга МО '!W32</f>
        <v>100</v>
      </c>
      <c r="L32" s="14">
        <f>AVERAGE('Форма мониторинга МО '!X32,'Форма мониторинга МО '!Z32)</f>
        <v>460</v>
      </c>
      <c r="M32" s="14">
        <f>AVERAGE('Форма мониторинга МО '!Y32,'Форма мониторинга МО '!AA32)</f>
        <v>460</v>
      </c>
      <c r="N32" s="14">
        <f>'Форма мониторинга МО '!AH32</f>
        <v>50</v>
      </c>
      <c r="O32" s="14">
        <v>302.76</v>
      </c>
      <c r="P32" s="14">
        <v>401.52</v>
      </c>
      <c r="Q32" s="14">
        <v>50</v>
      </c>
    </row>
    <row r="33" spans="1:17" ht="15.75" x14ac:dyDescent="0.2">
      <c r="A33" s="13">
        <v>28</v>
      </c>
      <c r="B33" s="4" t="s">
        <v>44</v>
      </c>
      <c r="C33" s="19" t="s">
        <v>61</v>
      </c>
      <c r="D33" s="19" t="s">
        <v>61</v>
      </c>
      <c r="E33" s="14">
        <f>'Форма мониторинга МО '!I33</f>
        <v>0</v>
      </c>
      <c r="F33" s="17">
        <v>22</v>
      </c>
      <c r="G33" s="18">
        <v>22</v>
      </c>
      <c r="H33" s="14">
        <f>'Форма мониторинга МО '!P33</f>
        <v>100</v>
      </c>
      <c r="I33" s="14"/>
      <c r="J33" s="14"/>
      <c r="K33" s="14">
        <f>'Форма мониторинга МО '!W33</f>
        <v>100</v>
      </c>
      <c r="L33" s="14">
        <f>AVERAGE('Форма мониторинга МО '!X33,'Форма мониторинга МО '!Z33)</f>
        <v>32.5</v>
      </c>
      <c r="M33" s="14">
        <f>AVERAGE('Форма мониторинга МО '!Y33,'Форма мониторинга МО '!AA33)</f>
        <v>32.5</v>
      </c>
      <c r="N33" s="14">
        <f>'Форма мониторинга МО '!AH33</f>
        <v>100</v>
      </c>
      <c r="O33" s="14">
        <v>27.61</v>
      </c>
      <c r="P33" s="14">
        <v>28.28</v>
      </c>
      <c r="Q33" s="14">
        <v>100</v>
      </c>
    </row>
    <row r="34" spans="1:17" ht="15.75" x14ac:dyDescent="0.2">
      <c r="A34" s="13">
        <v>29</v>
      </c>
      <c r="B34" s="4" t="s">
        <v>45</v>
      </c>
      <c r="C34" s="25" t="s">
        <v>61</v>
      </c>
      <c r="D34" s="25" t="s">
        <v>61</v>
      </c>
      <c r="E34" s="14">
        <v>100</v>
      </c>
      <c r="F34" s="17">
        <v>35</v>
      </c>
      <c r="G34" s="18">
        <v>35</v>
      </c>
      <c r="H34" s="14">
        <f>'Форма мониторинга МО '!P34</f>
        <v>100</v>
      </c>
      <c r="I34" s="14"/>
      <c r="J34" s="14"/>
      <c r="K34" s="14">
        <f>'Форма мониторинга МО '!W34</f>
        <v>100</v>
      </c>
      <c r="L34" s="14">
        <f>AVERAGE('Форма мониторинга МО '!X34,'Форма мониторинга МО '!Z34)</f>
        <v>41</v>
      </c>
      <c r="M34" s="14">
        <f>AVERAGE('Форма мониторинга МО '!Y34,'Форма мониторинга МО '!AA34)</f>
        <v>41</v>
      </c>
      <c r="N34" s="14">
        <f>'Форма мониторинга МО '!AH34</f>
        <v>100</v>
      </c>
      <c r="O34" s="14">
        <v>24.28</v>
      </c>
      <c r="P34" s="14">
        <v>25.34</v>
      </c>
      <c r="Q34" s="14">
        <v>100</v>
      </c>
    </row>
    <row r="35" spans="1:17" ht="15.75" x14ac:dyDescent="0.2">
      <c r="A35" s="13">
        <v>30</v>
      </c>
      <c r="B35" s="4" t="s">
        <v>46</v>
      </c>
      <c r="C35" s="25" t="s">
        <v>61</v>
      </c>
      <c r="D35" s="25" t="s">
        <v>61</v>
      </c>
      <c r="E35" s="14">
        <f>'Форма мониторинга МО '!I35</f>
        <v>0</v>
      </c>
      <c r="F35" s="17">
        <v>20</v>
      </c>
      <c r="G35" s="18">
        <v>20</v>
      </c>
      <c r="H35" s="14">
        <f>'Форма мониторинга МО '!P35</f>
        <v>100</v>
      </c>
      <c r="I35" s="14"/>
      <c r="J35" s="14"/>
      <c r="K35" s="14">
        <f>'Форма мониторинга МО '!W35</f>
        <v>100</v>
      </c>
      <c r="L35" s="14">
        <f>AVERAGE('Форма мониторинга МО '!X35,'Форма мониторинга МО '!Z35)</f>
        <v>31.5</v>
      </c>
      <c r="M35" s="14">
        <f>AVERAGE('Форма мониторинга МО '!Y35,'Форма мониторинга МО '!AA35)</f>
        <v>40</v>
      </c>
      <c r="N35" s="14">
        <f>'Форма мониторинга МО '!AH35</f>
        <v>100</v>
      </c>
      <c r="O35" s="14">
        <v>13.65</v>
      </c>
      <c r="P35" s="14">
        <v>15.03</v>
      </c>
      <c r="Q35" s="14">
        <v>100</v>
      </c>
    </row>
    <row r="36" spans="1:17" ht="15.75" x14ac:dyDescent="0.2">
      <c r="A36" s="13">
        <v>31</v>
      </c>
      <c r="B36" s="4" t="s">
        <v>47</v>
      </c>
      <c r="C36" s="19" t="s">
        <v>61</v>
      </c>
      <c r="D36" s="19" t="s">
        <v>61</v>
      </c>
      <c r="E36" s="14">
        <f>'Форма мониторинга МО '!I36</f>
        <v>0</v>
      </c>
      <c r="F36" s="17">
        <v>45</v>
      </c>
      <c r="G36" s="18">
        <v>45</v>
      </c>
      <c r="H36" s="14">
        <f>'Форма мониторинга МО '!P36</f>
        <v>100</v>
      </c>
      <c r="I36" s="14"/>
      <c r="J36" s="14"/>
      <c r="K36" s="14">
        <f>'Форма мониторинга МО '!W36</f>
        <v>100</v>
      </c>
      <c r="L36" s="14">
        <f>AVERAGE('Форма мониторинга МО '!X36,'Форма мониторинга МО '!Z36)</f>
        <v>50</v>
      </c>
      <c r="M36" s="14">
        <f>AVERAGE('Форма мониторинга МО '!Y36,'Форма мониторинга МО '!AA36)</f>
        <v>55</v>
      </c>
      <c r="N36" s="14">
        <f>'Форма мониторинга МО '!AH36</f>
        <v>100</v>
      </c>
      <c r="O36" s="14">
        <v>39.119999999999997</v>
      </c>
      <c r="P36" s="14">
        <v>39.119999999999997</v>
      </c>
      <c r="Q36" s="14">
        <v>100</v>
      </c>
    </row>
    <row r="37" spans="1:17" ht="15.75" x14ac:dyDescent="0.2">
      <c r="A37" s="13">
        <v>32</v>
      </c>
      <c r="B37" s="4" t="s">
        <v>48</v>
      </c>
      <c r="C37" s="19" t="s">
        <v>61</v>
      </c>
      <c r="D37" s="19" t="s">
        <v>61</v>
      </c>
      <c r="E37" s="14">
        <f>'Форма мониторинга МО '!I37</f>
        <v>0</v>
      </c>
      <c r="F37" s="17">
        <v>150</v>
      </c>
      <c r="G37" s="18">
        <v>150</v>
      </c>
      <c r="H37" s="14">
        <f>'Форма мониторинга МО '!P37</f>
        <v>100</v>
      </c>
      <c r="I37" s="14"/>
      <c r="J37" s="14"/>
      <c r="K37" s="14">
        <f>'Форма мониторинга МО '!W37</f>
        <v>100</v>
      </c>
      <c r="L37" s="14">
        <f>AVERAGE('Форма мониторинга МО '!X37,'Форма мониторинга МО '!Z37)</f>
        <v>175</v>
      </c>
      <c r="M37" s="14">
        <f>AVERAGE('Форма мониторинга МО '!Y37,'Форма мониторинга МО '!AA37)</f>
        <v>225</v>
      </c>
      <c r="N37" s="14">
        <f>'Форма мониторинга МО '!AH37</f>
        <v>100</v>
      </c>
      <c r="O37" s="14">
        <v>11.67</v>
      </c>
      <c r="P37" s="14">
        <v>13.89</v>
      </c>
      <c r="Q37" s="14">
        <v>100</v>
      </c>
    </row>
    <row r="38" spans="1:17" ht="15.75" x14ac:dyDescent="0.2">
      <c r="A38" s="13">
        <v>33</v>
      </c>
      <c r="B38" s="4" t="s">
        <v>49</v>
      </c>
      <c r="C38" s="25" t="s">
        <v>61</v>
      </c>
      <c r="D38" s="25" t="s">
        <v>61</v>
      </c>
      <c r="E38" s="14">
        <f>'Форма мониторинга МО '!I38</f>
        <v>0</v>
      </c>
      <c r="F38" s="17">
        <v>110</v>
      </c>
      <c r="G38" s="18">
        <v>110</v>
      </c>
      <c r="H38" s="14">
        <f>'Форма мониторинга МО '!P38</f>
        <v>100</v>
      </c>
      <c r="I38" s="14"/>
      <c r="J38" s="14"/>
      <c r="K38" s="14">
        <f>'Форма мониторинга МО '!W38</f>
        <v>100</v>
      </c>
      <c r="L38" s="14">
        <f>AVERAGE('Форма мониторинга МО '!X38,'Форма мониторинга МО '!Z38)</f>
        <v>145</v>
      </c>
      <c r="M38" s="14">
        <f>AVERAGE('Форма мониторинга МО '!Y38,'Форма мониторинга МО '!AA38)</f>
        <v>160</v>
      </c>
      <c r="N38" s="14">
        <f>'Форма мониторинга МО '!AH38</f>
        <v>100</v>
      </c>
      <c r="O38" s="14">
        <v>64.150000000000006</v>
      </c>
      <c r="P38" s="14">
        <v>72.319999999999993</v>
      </c>
      <c r="Q38" s="14">
        <v>100</v>
      </c>
    </row>
    <row r="39" spans="1:17" ht="15.75" x14ac:dyDescent="0.2">
      <c r="A39" s="13">
        <v>34</v>
      </c>
      <c r="B39" s="4" t="s">
        <v>50</v>
      </c>
      <c r="C39" s="25" t="s">
        <v>61</v>
      </c>
      <c r="D39" s="25" t="s">
        <v>61</v>
      </c>
      <c r="E39" s="14">
        <f>'Форма мониторинга МО '!I39</f>
        <v>0</v>
      </c>
      <c r="F39" s="17">
        <v>170</v>
      </c>
      <c r="G39" s="18">
        <v>170</v>
      </c>
      <c r="H39" s="14">
        <f>'Форма мониторинга МО '!P39</f>
        <v>100</v>
      </c>
      <c r="I39" s="14"/>
      <c r="J39" s="14"/>
      <c r="K39" s="14">
        <f>'Форма мониторинга МО '!W39</f>
        <v>0</v>
      </c>
      <c r="L39" s="14">
        <f>AVERAGE('Форма мониторинга МО '!X39,'Форма мониторинга МО '!Z39)</f>
        <v>200</v>
      </c>
      <c r="M39" s="14">
        <f>AVERAGE('Форма мониторинга МО '!Y39,'Форма мониторинга МО '!AA39)</f>
        <v>200</v>
      </c>
      <c r="N39" s="14">
        <f>'Форма мониторинга МО '!AH39</f>
        <v>50</v>
      </c>
      <c r="O39" s="14">
        <v>84.97</v>
      </c>
      <c r="P39" s="14">
        <v>93.32</v>
      </c>
      <c r="Q39" s="14">
        <v>50</v>
      </c>
    </row>
    <row r="40" spans="1:17" ht="15.75" x14ac:dyDescent="0.2">
      <c r="A40" s="13">
        <v>35</v>
      </c>
      <c r="B40" s="4" t="s">
        <v>51</v>
      </c>
      <c r="C40" s="25" t="s">
        <v>61</v>
      </c>
      <c r="D40" s="25" t="s">
        <v>61</v>
      </c>
      <c r="E40" s="14">
        <f>'Форма мониторинга МО '!I40</f>
        <v>0</v>
      </c>
      <c r="F40" s="17">
        <v>100</v>
      </c>
      <c r="G40" s="18">
        <v>125</v>
      </c>
      <c r="H40" s="14">
        <f>'Форма мониторинга МО '!P40</f>
        <v>100</v>
      </c>
      <c r="I40" s="14"/>
      <c r="J40" s="14"/>
      <c r="K40" s="14">
        <f>'Форма мониторинга МО '!W40</f>
        <v>100</v>
      </c>
      <c r="L40" s="14">
        <f>AVERAGE('Форма мониторинга МО '!X40,'Форма мониторинга МО '!Z40)</f>
        <v>107.5</v>
      </c>
      <c r="M40" s="14">
        <f>AVERAGE('Форма мониторинга МО '!Y40,'Форма мониторинга МО '!AA40)</f>
        <v>145</v>
      </c>
      <c r="N40" s="14">
        <f>'Форма мониторинга МО '!AH40</f>
        <v>100</v>
      </c>
      <c r="O40" s="14">
        <v>71.83</v>
      </c>
      <c r="P40" s="14">
        <v>128.61000000000001</v>
      </c>
      <c r="Q40" s="14">
        <v>100</v>
      </c>
    </row>
    <row r="41" spans="1:17" ht="15.75" x14ac:dyDescent="0.2">
      <c r="A41" s="13">
        <v>36</v>
      </c>
      <c r="B41" s="4" t="s">
        <v>52</v>
      </c>
      <c r="C41" s="25" t="s">
        <v>61</v>
      </c>
      <c r="D41" s="25" t="s">
        <v>61</v>
      </c>
      <c r="E41" s="14">
        <f>'Форма мониторинга МО '!I41</f>
        <v>0</v>
      </c>
      <c r="F41" s="17">
        <v>75</v>
      </c>
      <c r="G41" s="18">
        <v>75</v>
      </c>
      <c r="H41" s="14">
        <f>'Форма мониторинга МО '!P41</f>
        <v>100</v>
      </c>
      <c r="I41" s="14"/>
      <c r="J41" s="14"/>
      <c r="K41" s="14">
        <f>'Форма мониторинга МО '!W41</f>
        <v>100</v>
      </c>
      <c r="L41" s="14">
        <f>AVERAGE('Форма мониторинга МО '!X41,'Форма мониторинга МО '!Z41)</f>
        <v>115</v>
      </c>
      <c r="M41" s="14">
        <f>AVERAGE('Форма мониторинга МО '!Y41,'Форма мониторинга МО '!AA41)</f>
        <v>130</v>
      </c>
      <c r="N41" s="14">
        <f>'Форма мониторинга МО '!AH41</f>
        <v>100</v>
      </c>
      <c r="O41" s="14">
        <v>65</v>
      </c>
      <c r="P41" s="14">
        <v>66.19</v>
      </c>
      <c r="Q41" s="14">
        <v>100</v>
      </c>
    </row>
    <row r="42" spans="1:17" ht="15.75" x14ac:dyDescent="0.2">
      <c r="A42" s="13">
        <v>37</v>
      </c>
      <c r="B42" s="4" t="s">
        <v>53</v>
      </c>
      <c r="C42" s="19" t="s">
        <v>61</v>
      </c>
      <c r="D42" s="19" t="s">
        <v>61</v>
      </c>
      <c r="E42" s="14">
        <f>'Форма мониторинга МО '!I42</f>
        <v>0</v>
      </c>
      <c r="F42" s="17">
        <v>170</v>
      </c>
      <c r="G42" s="18">
        <v>170</v>
      </c>
      <c r="H42" s="14">
        <f>'Форма мониторинга МО '!P42</f>
        <v>100</v>
      </c>
      <c r="I42" s="14"/>
      <c r="J42" s="14"/>
      <c r="K42" s="14">
        <f>'Форма мониторинга МО '!W42</f>
        <v>66.67</v>
      </c>
      <c r="L42" s="14">
        <f>AVERAGE('Форма мониторинга МО '!X42,'Форма мониторинга МО '!Z42)</f>
        <v>230</v>
      </c>
      <c r="M42" s="14">
        <f>AVERAGE('Форма мониторинга МО '!Y42,'Форма мониторинга МО '!AA42)</f>
        <v>250</v>
      </c>
      <c r="N42" s="14">
        <f>'Форма мониторинга МО '!AH42</f>
        <v>50</v>
      </c>
      <c r="O42" s="14">
        <v>137</v>
      </c>
      <c r="P42" s="14">
        <v>167.11</v>
      </c>
      <c r="Q42" s="14">
        <v>50</v>
      </c>
    </row>
    <row r="43" spans="1:17" ht="15.75" x14ac:dyDescent="0.2">
      <c r="A43" s="13">
        <v>38</v>
      </c>
      <c r="B43" s="4" t="s">
        <v>54</v>
      </c>
      <c r="C43" s="25">
        <v>74.900000000000006</v>
      </c>
      <c r="D43" s="25">
        <v>94.9</v>
      </c>
      <c r="E43" s="14">
        <f>'Форма мониторинга МО '!I43</f>
        <v>100</v>
      </c>
      <c r="F43" s="17">
        <v>85</v>
      </c>
      <c r="G43" s="18">
        <v>85</v>
      </c>
      <c r="H43" s="14">
        <f>'Форма мониторинга МО '!P43</f>
        <v>100</v>
      </c>
      <c r="I43" s="14"/>
      <c r="J43" s="14"/>
      <c r="K43" s="14">
        <f>'Форма мониторинга МО '!W43</f>
        <v>33.33</v>
      </c>
      <c r="L43" s="14">
        <f>AVERAGE('Форма мониторинга МО '!X43,'Форма мониторинга МО '!Z43)</f>
        <v>100</v>
      </c>
      <c r="M43" s="14">
        <f>AVERAGE('Форма мониторинга МО '!Y43,'Форма мониторинга МО '!AA43)</f>
        <v>127.5</v>
      </c>
      <c r="N43" s="14">
        <f>'Форма мониторинга МО '!AH43</f>
        <v>100</v>
      </c>
      <c r="O43" s="14">
        <v>75.099999999999994</v>
      </c>
      <c r="P43" s="14">
        <v>76.98</v>
      </c>
      <c r="Q43" s="14">
        <v>100</v>
      </c>
    </row>
    <row r="44" spans="1:17" ht="15.75" x14ac:dyDescent="0.2">
      <c r="A44" s="13">
        <v>39</v>
      </c>
      <c r="B44" s="4" t="s">
        <v>55</v>
      </c>
      <c r="C44" s="19">
        <v>79.900000000000006</v>
      </c>
      <c r="D44" s="19">
        <v>79.900000000000006</v>
      </c>
      <c r="E44" s="14">
        <f>'Форма мониторинга МО '!I44</f>
        <v>100</v>
      </c>
      <c r="F44" s="17">
        <v>150</v>
      </c>
      <c r="G44" s="18">
        <v>150</v>
      </c>
      <c r="H44" s="14">
        <f>'Форма мониторинга МО '!P44</f>
        <v>100</v>
      </c>
      <c r="I44" s="14"/>
      <c r="J44" s="14"/>
      <c r="K44" s="14">
        <f>'Форма мониторинга МО '!W44</f>
        <v>66.67</v>
      </c>
      <c r="L44" s="14">
        <f>AVERAGE('Форма мониторинга МО '!X44,'Форма мониторинга МО '!Z44)</f>
        <v>90</v>
      </c>
      <c r="M44" s="14">
        <f>AVERAGE('Форма мониторинга МО '!Y44,'Форма мониторинга МО '!AA44)</f>
        <v>137.5</v>
      </c>
      <c r="N44" s="14">
        <f>'Форма мониторинга МО '!AH44</f>
        <v>100</v>
      </c>
      <c r="O44" s="14">
        <v>132.78</v>
      </c>
      <c r="P44" s="14">
        <v>132.78</v>
      </c>
      <c r="Q44" s="14">
        <v>100</v>
      </c>
    </row>
    <row r="45" spans="1:17" ht="15.75" x14ac:dyDescent="0.2">
      <c r="A45" s="13">
        <v>40</v>
      </c>
      <c r="B45" s="4" t="s">
        <v>56</v>
      </c>
      <c r="C45" s="25">
        <v>59</v>
      </c>
      <c r="D45" s="25">
        <v>59</v>
      </c>
      <c r="E45" s="14">
        <f>'Форма мониторинга МО '!I45</f>
        <v>100</v>
      </c>
      <c r="F45" s="17">
        <v>65</v>
      </c>
      <c r="G45" s="18">
        <v>65</v>
      </c>
      <c r="H45" s="14">
        <f>'Форма мониторинга МО '!P45</f>
        <v>100</v>
      </c>
      <c r="I45" s="14"/>
      <c r="J45" s="14"/>
      <c r="K45" s="14">
        <f>'Форма мониторинга МО '!W45</f>
        <v>100</v>
      </c>
      <c r="L45" s="14">
        <f>AVERAGE('Форма мониторинга МО '!X45,'Форма мониторинга МО '!Z45)</f>
        <v>66</v>
      </c>
      <c r="M45" s="14">
        <f>AVERAGE('Форма мониторинга МО '!Y45,'Форма мониторинга МО '!AA45)</f>
        <v>66</v>
      </c>
      <c r="N45" s="14">
        <f>'Форма мониторинга МО '!AH45</f>
        <v>100</v>
      </c>
      <c r="O45" s="14">
        <v>49.91</v>
      </c>
      <c r="P45" s="14">
        <v>50.7</v>
      </c>
      <c r="Q45" s="14">
        <v>100</v>
      </c>
    </row>
  </sheetData>
  <mergeCells count="19">
    <mergeCell ref="H4:H5"/>
    <mergeCell ref="I4:J4"/>
    <mergeCell ref="K4:K5"/>
    <mergeCell ref="L4:M4"/>
    <mergeCell ref="N1:Q1"/>
    <mergeCell ref="A2:Q2"/>
    <mergeCell ref="A3:A5"/>
    <mergeCell ref="B3:B5"/>
    <mergeCell ref="C3:E3"/>
    <mergeCell ref="F3:H3"/>
    <mergeCell ref="I3:K3"/>
    <mergeCell ref="L3:N3"/>
    <mergeCell ref="O3:Q3"/>
    <mergeCell ref="C4:D4"/>
    <mergeCell ref="N4:N5"/>
    <mergeCell ref="O4:P4"/>
    <mergeCell ref="Q4:Q5"/>
    <mergeCell ref="E4:E5"/>
    <mergeCell ref="F4:G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Слюдянский</vt:lpstr>
      <vt:lpstr>Слюдянский!Область_печати</vt:lpstr>
      <vt:lpstr>'Форма мониторинга МО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2015-03-12T00:03:38Z</dcterms:modified>
</cp:coreProperties>
</file>