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5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B7" i="1"/>
  <c r="B10" i="1" s="1"/>
  <c r="B6" i="1"/>
  <c r="C39" i="1" l="1"/>
  <c r="C43" i="1"/>
  <c r="C10" i="1"/>
  <c r="C12" i="1"/>
  <c r="C14" i="1"/>
  <c r="C16" i="1"/>
  <c r="C18" i="1"/>
  <c r="C20" i="1"/>
  <c r="C22" i="1"/>
  <c r="C24" i="1"/>
  <c r="C26" i="1"/>
  <c r="C28" i="1"/>
  <c r="C30" i="1"/>
  <c r="C32" i="1"/>
  <c r="C34" i="1"/>
  <c r="C36" i="1"/>
  <c r="C40" i="1"/>
  <c r="C44" i="1"/>
  <c r="D10" i="1"/>
  <c r="C37" i="1"/>
  <c r="C41" i="1"/>
  <c r="C45" i="1"/>
  <c r="C11" i="1"/>
  <c r="C13" i="1"/>
  <c r="C15" i="1"/>
  <c r="C17" i="1"/>
  <c r="C19" i="1"/>
  <c r="C21" i="1"/>
  <c r="C23" i="1"/>
  <c r="C25" i="1"/>
  <c r="C27" i="1"/>
  <c r="C29" i="1"/>
  <c r="C31" i="1"/>
  <c r="C33" i="1"/>
  <c r="C35" i="1"/>
  <c r="C38" i="1"/>
  <c r="C42" i="1"/>
  <c r="E10" i="1" l="1"/>
  <c r="C46" i="1"/>
  <c r="B11" i="1"/>
  <c r="D11" i="1" s="1"/>
  <c r="E11" i="1" s="1"/>
  <c r="B15" i="1"/>
  <c r="D15" i="1" s="1"/>
  <c r="E15" i="1" s="1"/>
  <c r="B23" i="1"/>
  <c r="D23" i="1" s="1"/>
  <c r="E23" i="1" s="1"/>
  <c r="B31" i="1"/>
  <c r="D31" i="1" s="1"/>
  <c r="E31" i="1" s="1"/>
  <c r="B43" i="1"/>
  <c r="D43" i="1" s="1"/>
  <c r="E43" i="1" s="1"/>
  <c r="B20" i="1"/>
  <c r="D20" i="1" s="1"/>
  <c r="E20" i="1" s="1"/>
  <c r="B28" i="1"/>
  <c r="D28" i="1" s="1"/>
  <c r="E28" i="1" s="1"/>
  <c r="B36" i="1"/>
  <c r="D36" i="1" s="1"/>
  <c r="E36" i="1" s="1"/>
  <c r="B44" i="1"/>
  <c r="D44" i="1" s="1"/>
  <c r="E44" i="1" s="1"/>
  <c r="B13" i="1"/>
  <c r="D13" i="1" s="1"/>
  <c r="E13" i="1" s="1"/>
  <c r="B17" i="1"/>
  <c r="D17" i="1" s="1"/>
  <c r="E17" i="1" s="1"/>
  <c r="B21" i="1"/>
  <c r="D21" i="1" s="1"/>
  <c r="E21" i="1" s="1"/>
  <c r="B25" i="1"/>
  <c r="D25" i="1" s="1"/>
  <c r="E25" i="1" s="1"/>
  <c r="B29" i="1"/>
  <c r="D29" i="1" s="1"/>
  <c r="E29" i="1" s="1"/>
  <c r="B33" i="1"/>
  <c r="D33" i="1" s="1"/>
  <c r="E33" i="1" s="1"/>
  <c r="B37" i="1"/>
  <c r="D37" i="1" s="1"/>
  <c r="E37" i="1" s="1"/>
  <c r="B41" i="1"/>
  <c r="D41" i="1" s="1"/>
  <c r="E41" i="1" s="1"/>
  <c r="B45" i="1"/>
  <c r="D45" i="1" s="1"/>
  <c r="E45" i="1" s="1"/>
  <c r="B19" i="1"/>
  <c r="D19" i="1" s="1"/>
  <c r="E19" i="1" s="1"/>
  <c r="B27" i="1"/>
  <c r="D27" i="1" s="1"/>
  <c r="E27" i="1" s="1"/>
  <c r="B35" i="1"/>
  <c r="D35" i="1" s="1"/>
  <c r="E35" i="1" s="1"/>
  <c r="B39" i="1"/>
  <c r="D39" i="1" s="1"/>
  <c r="E39" i="1" s="1"/>
  <c r="B12" i="1"/>
  <c r="D12" i="1" s="1"/>
  <c r="E12" i="1" s="1"/>
  <c r="B16" i="1"/>
  <c r="D16" i="1" s="1"/>
  <c r="E16" i="1" s="1"/>
  <c r="B24" i="1"/>
  <c r="D24" i="1" s="1"/>
  <c r="E24" i="1" s="1"/>
  <c r="B32" i="1"/>
  <c r="D32" i="1" s="1"/>
  <c r="E32" i="1" s="1"/>
  <c r="B40" i="1"/>
  <c r="D40" i="1" s="1"/>
  <c r="E40" i="1" s="1"/>
  <c r="B14" i="1"/>
  <c r="D14" i="1" s="1"/>
  <c r="E14" i="1" s="1"/>
  <c r="B18" i="1"/>
  <c r="D18" i="1" s="1"/>
  <c r="E18" i="1" s="1"/>
  <c r="B22" i="1"/>
  <c r="D22" i="1" s="1"/>
  <c r="E22" i="1" s="1"/>
  <c r="B26" i="1"/>
  <c r="D26" i="1" s="1"/>
  <c r="E26" i="1" s="1"/>
  <c r="B30" i="1"/>
  <c r="D30" i="1" s="1"/>
  <c r="E30" i="1" s="1"/>
  <c r="B34" i="1"/>
  <c r="D34" i="1" s="1"/>
  <c r="E34" i="1" s="1"/>
  <c r="B38" i="1"/>
  <c r="D38" i="1" s="1"/>
  <c r="E38" i="1" s="1"/>
  <c r="B42" i="1"/>
  <c r="D42" i="1" s="1"/>
  <c r="E42" i="1" s="1"/>
  <c r="D46" i="1" l="1"/>
  <c r="E5" i="1"/>
  <c r="E6" i="1" s="1"/>
  <c r="E46" i="1"/>
</calcChain>
</file>

<file path=xl/comments1.xml><?xml version="1.0" encoding="utf-8"?>
<comments xmlns="http://schemas.openxmlformats.org/spreadsheetml/2006/main">
  <authors>
    <author>MIDISA</author>
  </authors>
  <commentList>
    <comment ref="B3" authorId="0">
      <text>
        <r>
          <rPr>
            <b/>
            <sz val="8"/>
            <color indexed="81"/>
            <rFont val="Tahoma"/>
            <family val="2"/>
            <charset val="204"/>
          </rPr>
          <t>Сумма кредита</t>
        </r>
        <r>
          <rPr>
            <sz val="8"/>
            <color indexed="81"/>
            <rFont val="Tahoma"/>
            <family val="2"/>
            <charset val="204"/>
          </rPr>
          <t xml:space="preserve">
Укажите сумму, которую берете </t>
        </r>
      </text>
    </comment>
    <comment ref="B4" authorId="0">
      <text>
        <r>
          <rPr>
            <b/>
            <sz val="8"/>
            <color indexed="81"/>
            <rFont val="Tahoma"/>
            <family val="2"/>
            <charset val="204"/>
          </rPr>
          <t>Укажите количество месяцев на которые берете займ</t>
        </r>
      </text>
    </commen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Укажите процент в соотвествии с правилами предоставления микрозаймов</t>
        </r>
      </text>
    </comment>
  </commentList>
</comments>
</file>

<file path=xl/sharedStrings.xml><?xml version="1.0" encoding="utf-8"?>
<sst xmlns="http://schemas.openxmlformats.org/spreadsheetml/2006/main" count="15" uniqueCount="15">
  <si>
    <t>Сумма кредита</t>
  </si>
  <si>
    <t>Количество месяцев</t>
  </si>
  <si>
    <t>Годовой процент</t>
  </si>
  <si>
    <t>Сумма к выплате через период</t>
  </si>
  <si>
    <t>Месячный процент</t>
  </si>
  <si>
    <t>Среднемесячный платеж</t>
  </si>
  <si>
    <t>Страховка</t>
  </si>
  <si>
    <t>Месяцы</t>
  </si>
  <si>
    <t>Остаток</t>
  </si>
  <si>
    <t>Проценты</t>
  </si>
  <si>
    <t>Калькулятор микрозайма</t>
  </si>
  <si>
    <t>Обязательный платеж</t>
  </si>
  <si>
    <t>Ежемесячный платеж</t>
  </si>
  <si>
    <t>ИТОГО</t>
  </si>
  <si>
    <t>Количество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</si>
</sst>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0" applyFont="1"/>
    <xf numFmtId="0" fontId="5" fillId="2" borderId="0" xfId="0" applyFont="1" applyFill="1" applyBorder="1"/>
    <xf numFmtId="2" fontId="5" fillId="2" borderId="7" xfId="0" applyNumberFormat="1" applyFont="1" applyFill="1" applyBorder="1"/>
    <xf numFmtId="44" fontId="5" fillId="0" borderId="0" xfId="0" applyNumberFormat="1" applyFont="1"/>
    <xf numFmtId="44" fontId="4" fillId="2" borderId="7" xfId="2" applyFont="1" applyFill="1" applyBorder="1"/>
    <xf numFmtId="44" fontId="5" fillId="2" borderId="7" xfId="2" applyFont="1" applyFill="1" applyBorder="1"/>
    <xf numFmtId="0" fontId="5" fillId="2" borderId="4" xfId="0" applyFont="1" applyFill="1" applyBorder="1"/>
    <xf numFmtId="0" fontId="4" fillId="0" borderId="6" xfId="0" applyFont="1" applyBorder="1"/>
    <xf numFmtId="0" fontId="5" fillId="0" borderId="0" xfId="0" applyFont="1" applyBorder="1"/>
    <xf numFmtId="0" fontId="5" fillId="0" borderId="4" xfId="0" applyFont="1" applyBorder="1"/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wrapText="1"/>
    </xf>
    <xf numFmtId="0" fontId="4" fillId="2" borderId="9" xfId="0" applyFont="1" applyFill="1" applyBorder="1"/>
    <xf numFmtId="44" fontId="4" fillId="2" borderId="10" xfId="2" applyFont="1" applyFill="1" applyBorder="1"/>
    <xf numFmtId="44" fontId="4" fillId="2" borderId="11" xfId="2" applyFont="1" applyFill="1" applyBorder="1"/>
    <xf numFmtId="0" fontId="4" fillId="2" borderId="5" xfId="0" applyFont="1" applyFill="1" applyBorder="1"/>
    <xf numFmtId="44" fontId="4" fillId="2" borderId="8" xfId="2" applyFont="1" applyFill="1" applyBorder="1"/>
    <xf numFmtId="44" fontId="4" fillId="2" borderId="7" xfId="0" applyNumberFormat="1" applyFont="1" applyFill="1" applyBorder="1"/>
    <xf numFmtId="0" fontId="4" fillId="2" borderId="7" xfId="0" applyFont="1" applyFill="1" applyBorder="1"/>
    <xf numFmtId="44" fontId="5" fillId="2" borderId="7" xfId="0" applyNumberFormat="1" applyFont="1" applyFill="1" applyBorder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2" borderId="7" xfId="0" applyFont="1" applyFill="1" applyBorder="1" applyAlignment="1">
      <alignment horizontal="left"/>
    </xf>
    <xf numFmtId="0" fontId="4" fillId="4" borderId="7" xfId="0" applyFont="1" applyFill="1" applyBorder="1" applyAlignment="1" applyProtection="1">
      <alignment horizontal="right" wrapText="1"/>
      <protection locked="0"/>
    </xf>
    <xf numFmtId="43" fontId="4" fillId="4" borderId="7" xfId="1" applyFont="1" applyFill="1" applyBorder="1" applyAlignment="1" applyProtection="1">
      <alignment horizontal="right" wrapText="1"/>
      <protection locked="0"/>
    </xf>
    <xf numFmtId="164" fontId="4" fillId="2" borderId="7" xfId="3" applyNumberFormat="1" applyFont="1" applyFill="1" applyBorder="1" applyAlignment="1">
      <alignment horizontal="right" wrapText="1"/>
    </xf>
    <xf numFmtId="44" fontId="4" fillId="4" borderId="7" xfId="2" applyFont="1" applyFill="1" applyBorder="1" applyAlignment="1" applyProtection="1">
      <alignment horizontal="right" wrapText="1"/>
      <protection locked="0"/>
    </xf>
    <xf numFmtId="0" fontId="5" fillId="2" borderId="7" xfId="0" applyFont="1" applyFill="1" applyBorder="1" applyProtection="1">
      <protection locked="0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0" borderId="7" xfId="0" applyFont="1" applyBorder="1" applyAlignment="1"/>
    <xf numFmtId="0" fontId="4" fillId="2" borderId="7" xfId="0" applyFont="1" applyFill="1" applyBorder="1" applyAlignment="1"/>
    <xf numFmtId="0" fontId="5" fillId="2" borderId="13" xfId="0" applyFont="1" applyFill="1" applyBorder="1" applyAlignment="1"/>
    <xf numFmtId="0" fontId="5" fillId="2" borderId="12" xfId="0" applyFont="1" applyFill="1" applyBorder="1" applyAlignment="1"/>
  </cellXfs>
  <cellStyles count="4">
    <cellStyle name="Денежный" xfId="2" builtinId="4"/>
    <cellStyle name="Обычный" xfId="0" builtinId="0"/>
    <cellStyle name="Процентный" xfId="3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6"/>
  <sheetViews>
    <sheetView tabSelected="1" zoomScale="55" zoomScaleNormal="55" workbookViewId="0">
      <selection activeCell="B3" sqref="B3"/>
    </sheetView>
  </sheetViews>
  <sheetFormatPr defaultRowHeight="23.25" x14ac:dyDescent="0.35"/>
  <cols>
    <col min="1" max="1" width="32.7109375" style="21" customWidth="1"/>
    <col min="2" max="2" width="27.5703125" style="1" customWidth="1"/>
    <col min="3" max="3" width="27.7109375" style="1" customWidth="1"/>
    <col min="4" max="4" width="24.7109375" style="1" customWidth="1"/>
    <col min="5" max="5" width="27.7109375" style="1" customWidth="1"/>
    <col min="6" max="6" width="28.5703125" style="1" bestFit="1" customWidth="1"/>
    <col min="7" max="7" width="14.5703125" style="1" bestFit="1" customWidth="1"/>
    <col min="8" max="8" width="13.140625" style="1" bestFit="1" customWidth="1"/>
    <col min="9" max="256" width="9.140625" style="1"/>
    <col min="257" max="257" width="19" style="1" bestFit="1" customWidth="1"/>
    <col min="258" max="260" width="15.7109375" style="1" customWidth="1"/>
    <col min="261" max="261" width="16.7109375" style="1" customWidth="1"/>
    <col min="262" max="262" width="28.5703125" style="1" bestFit="1" customWidth="1"/>
    <col min="263" max="263" width="14.5703125" style="1" bestFit="1" customWidth="1"/>
    <col min="264" max="264" width="13.140625" style="1" bestFit="1" customWidth="1"/>
    <col min="265" max="512" width="9.140625" style="1"/>
    <col min="513" max="513" width="19" style="1" bestFit="1" customWidth="1"/>
    <col min="514" max="516" width="15.7109375" style="1" customWidth="1"/>
    <col min="517" max="517" width="16.7109375" style="1" customWidth="1"/>
    <col min="518" max="518" width="28.5703125" style="1" bestFit="1" customWidth="1"/>
    <col min="519" max="519" width="14.5703125" style="1" bestFit="1" customWidth="1"/>
    <col min="520" max="520" width="13.140625" style="1" bestFit="1" customWidth="1"/>
    <col min="521" max="768" width="9.140625" style="1"/>
    <col min="769" max="769" width="19" style="1" bestFit="1" customWidth="1"/>
    <col min="770" max="772" width="15.7109375" style="1" customWidth="1"/>
    <col min="773" max="773" width="16.7109375" style="1" customWidth="1"/>
    <col min="774" max="774" width="28.5703125" style="1" bestFit="1" customWidth="1"/>
    <col min="775" max="775" width="14.5703125" style="1" bestFit="1" customWidth="1"/>
    <col min="776" max="776" width="13.140625" style="1" bestFit="1" customWidth="1"/>
    <col min="777" max="1024" width="9.140625" style="1"/>
    <col min="1025" max="1025" width="19" style="1" bestFit="1" customWidth="1"/>
    <col min="1026" max="1028" width="15.7109375" style="1" customWidth="1"/>
    <col min="1029" max="1029" width="16.7109375" style="1" customWidth="1"/>
    <col min="1030" max="1030" width="28.5703125" style="1" bestFit="1" customWidth="1"/>
    <col min="1031" max="1031" width="14.5703125" style="1" bestFit="1" customWidth="1"/>
    <col min="1032" max="1032" width="13.140625" style="1" bestFit="1" customWidth="1"/>
    <col min="1033" max="1280" width="9.140625" style="1"/>
    <col min="1281" max="1281" width="19" style="1" bestFit="1" customWidth="1"/>
    <col min="1282" max="1284" width="15.7109375" style="1" customWidth="1"/>
    <col min="1285" max="1285" width="16.7109375" style="1" customWidth="1"/>
    <col min="1286" max="1286" width="28.5703125" style="1" bestFit="1" customWidth="1"/>
    <col min="1287" max="1287" width="14.5703125" style="1" bestFit="1" customWidth="1"/>
    <col min="1288" max="1288" width="13.140625" style="1" bestFit="1" customWidth="1"/>
    <col min="1289" max="1536" width="9.140625" style="1"/>
    <col min="1537" max="1537" width="19" style="1" bestFit="1" customWidth="1"/>
    <col min="1538" max="1540" width="15.7109375" style="1" customWidth="1"/>
    <col min="1541" max="1541" width="16.7109375" style="1" customWidth="1"/>
    <col min="1542" max="1542" width="28.5703125" style="1" bestFit="1" customWidth="1"/>
    <col min="1543" max="1543" width="14.5703125" style="1" bestFit="1" customWidth="1"/>
    <col min="1544" max="1544" width="13.140625" style="1" bestFit="1" customWidth="1"/>
    <col min="1545" max="1792" width="9.140625" style="1"/>
    <col min="1793" max="1793" width="19" style="1" bestFit="1" customWidth="1"/>
    <col min="1794" max="1796" width="15.7109375" style="1" customWidth="1"/>
    <col min="1797" max="1797" width="16.7109375" style="1" customWidth="1"/>
    <col min="1798" max="1798" width="28.5703125" style="1" bestFit="1" customWidth="1"/>
    <col min="1799" max="1799" width="14.5703125" style="1" bestFit="1" customWidth="1"/>
    <col min="1800" max="1800" width="13.140625" style="1" bestFit="1" customWidth="1"/>
    <col min="1801" max="2048" width="9.140625" style="1"/>
    <col min="2049" max="2049" width="19" style="1" bestFit="1" customWidth="1"/>
    <col min="2050" max="2052" width="15.7109375" style="1" customWidth="1"/>
    <col min="2053" max="2053" width="16.7109375" style="1" customWidth="1"/>
    <col min="2054" max="2054" width="28.5703125" style="1" bestFit="1" customWidth="1"/>
    <col min="2055" max="2055" width="14.5703125" style="1" bestFit="1" customWidth="1"/>
    <col min="2056" max="2056" width="13.140625" style="1" bestFit="1" customWidth="1"/>
    <col min="2057" max="2304" width="9.140625" style="1"/>
    <col min="2305" max="2305" width="19" style="1" bestFit="1" customWidth="1"/>
    <col min="2306" max="2308" width="15.7109375" style="1" customWidth="1"/>
    <col min="2309" max="2309" width="16.7109375" style="1" customWidth="1"/>
    <col min="2310" max="2310" width="28.5703125" style="1" bestFit="1" customWidth="1"/>
    <col min="2311" max="2311" width="14.5703125" style="1" bestFit="1" customWidth="1"/>
    <col min="2312" max="2312" width="13.140625" style="1" bestFit="1" customWidth="1"/>
    <col min="2313" max="2560" width="9.140625" style="1"/>
    <col min="2561" max="2561" width="19" style="1" bestFit="1" customWidth="1"/>
    <col min="2562" max="2564" width="15.7109375" style="1" customWidth="1"/>
    <col min="2565" max="2565" width="16.7109375" style="1" customWidth="1"/>
    <col min="2566" max="2566" width="28.5703125" style="1" bestFit="1" customWidth="1"/>
    <col min="2567" max="2567" width="14.5703125" style="1" bestFit="1" customWidth="1"/>
    <col min="2568" max="2568" width="13.140625" style="1" bestFit="1" customWidth="1"/>
    <col min="2569" max="2816" width="9.140625" style="1"/>
    <col min="2817" max="2817" width="19" style="1" bestFit="1" customWidth="1"/>
    <col min="2818" max="2820" width="15.7109375" style="1" customWidth="1"/>
    <col min="2821" max="2821" width="16.7109375" style="1" customWidth="1"/>
    <col min="2822" max="2822" width="28.5703125" style="1" bestFit="1" customWidth="1"/>
    <col min="2823" max="2823" width="14.5703125" style="1" bestFit="1" customWidth="1"/>
    <col min="2824" max="2824" width="13.140625" style="1" bestFit="1" customWidth="1"/>
    <col min="2825" max="3072" width="9.140625" style="1"/>
    <col min="3073" max="3073" width="19" style="1" bestFit="1" customWidth="1"/>
    <col min="3074" max="3076" width="15.7109375" style="1" customWidth="1"/>
    <col min="3077" max="3077" width="16.7109375" style="1" customWidth="1"/>
    <col min="3078" max="3078" width="28.5703125" style="1" bestFit="1" customWidth="1"/>
    <col min="3079" max="3079" width="14.5703125" style="1" bestFit="1" customWidth="1"/>
    <col min="3080" max="3080" width="13.140625" style="1" bestFit="1" customWidth="1"/>
    <col min="3081" max="3328" width="9.140625" style="1"/>
    <col min="3329" max="3329" width="19" style="1" bestFit="1" customWidth="1"/>
    <col min="3330" max="3332" width="15.7109375" style="1" customWidth="1"/>
    <col min="3333" max="3333" width="16.7109375" style="1" customWidth="1"/>
    <col min="3334" max="3334" width="28.5703125" style="1" bestFit="1" customWidth="1"/>
    <col min="3335" max="3335" width="14.5703125" style="1" bestFit="1" customWidth="1"/>
    <col min="3336" max="3336" width="13.140625" style="1" bestFit="1" customWidth="1"/>
    <col min="3337" max="3584" width="9.140625" style="1"/>
    <col min="3585" max="3585" width="19" style="1" bestFit="1" customWidth="1"/>
    <col min="3586" max="3588" width="15.7109375" style="1" customWidth="1"/>
    <col min="3589" max="3589" width="16.7109375" style="1" customWidth="1"/>
    <col min="3590" max="3590" width="28.5703125" style="1" bestFit="1" customWidth="1"/>
    <col min="3591" max="3591" width="14.5703125" style="1" bestFit="1" customWidth="1"/>
    <col min="3592" max="3592" width="13.140625" style="1" bestFit="1" customWidth="1"/>
    <col min="3593" max="3840" width="9.140625" style="1"/>
    <col min="3841" max="3841" width="19" style="1" bestFit="1" customWidth="1"/>
    <col min="3842" max="3844" width="15.7109375" style="1" customWidth="1"/>
    <col min="3845" max="3845" width="16.7109375" style="1" customWidth="1"/>
    <col min="3846" max="3846" width="28.5703125" style="1" bestFit="1" customWidth="1"/>
    <col min="3847" max="3847" width="14.5703125" style="1" bestFit="1" customWidth="1"/>
    <col min="3848" max="3848" width="13.140625" style="1" bestFit="1" customWidth="1"/>
    <col min="3849" max="4096" width="9.140625" style="1"/>
    <col min="4097" max="4097" width="19" style="1" bestFit="1" customWidth="1"/>
    <col min="4098" max="4100" width="15.7109375" style="1" customWidth="1"/>
    <col min="4101" max="4101" width="16.7109375" style="1" customWidth="1"/>
    <col min="4102" max="4102" width="28.5703125" style="1" bestFit="1" customWidth="1"/>
    <col min="4103" max="4103" width="14.5703125" style="1" bestFit="1" customWidth="1"/>
    <col min="4104" max="4104" width="13.140625" style="1" bestFit="1" customWidth="1"/>
    <col min="4105" max="4352" width="9.140625" style="1"/>
    <col min="4353" max="4353" width="19" style="1" bestFit="1" customWidth="1"/>
    <col min="4354" max="4356" width="15.7109375" style="1" customWidth="1"/>
    <col min="4357" max="4357" width="16.7109375" style="1" customWidth="1"/>
    <col min="4358" max="4358" width="28.5703125" style="1" bestFit="1" customWidth="1"/>
    <col min="4359" max="4359" width="14.5703125" style="1" bestFit="1" customWidth="1"/>
    <col min="4360" max="4360" width="13.140625" style="1" bestFit="1" customWidth="1"/>
    <col min="4361" max="4608" width="9.140625" style="1"/>
    <col min="4609" max="4609" width="19" style="1" bestFit="1" customWidth="1"/>
    <col min="4610" max="4612" width="15.7109375" style="1" customWidth="1"/>
    <col min="4613" max="4613" width="16.7109375" style="1" customWidth="1"/>
    <col min="4614" max="4614" width="28.5703125" style="1" bestFit="1" customWidth="1"/>
    <col min="4615" max="4615" width="14.5703125" style="1" bestFit="1" customWidth="1"/>
    <col min="4616" max="4616" width="13.140625" style="1" bestFit="1" customWidth="1"/>
    <col min="4617" max="4864" width="9.140625" style="1"/>
    <col min="4865" max="4865" width="19" style="1" bestFit="1" customWidth="1"/>
    <col min="4866" max="4868" width="15.7109375" style="1" customWidth="1"/>
    <col min="4869" max="4869" width="16.7109375" style="1" customWidth="1"/>
    <col min="4870" max="4870" width="28.5703125" style="1" bestFit="1" customWidth="1"/>
    <col min="4871" max="4871" width="14.5703125" style="1" bestFit="1" customWidth="1"/>
    <col min="4872" max="4872" width="13.140625" style="1" bestFit="1" customWidth="1"/>
    <col min="4873" max="5120" width="9.140625" style="1"/>
    <col min="5121" max="5121" width="19" style="1" bestFit="1" customWidth="1"/>
    <col min="5122" max="5124" width="15.7109375" style="1" customWidth="1"/>
    <col min="5125" max="5125" width="16.7109375" style="1" customWidth="1"/>
    <col min="5126" max="5126" width="28.5703125" style="1" bestFit="1" customWidth="1"/>
    <col min="5127" max="5127" width="14.5703125" style="1" bestFit="1" customWidth="1"/>
    <col min="5128" max="5128" width="13.140625" style="1" bestFit="1" customWidth="1"/>
    <col min="5129" max="5376" width="9.140625" style="1"/>
    <col min="5377" max="5377" width="19" style="1" bestFit="1" customWidth="1"/>
    <col min="5378" max="5380" width="15.7109375" style="1" customWidth="1"/>
    <col min="5381" max="5381" width="16.7109375" style="1" customWidth="1"/>
    <col min="5382" max="5382" width="28.5703125" style="1" bestFit="1" customWidth="1"/>
    <col min="5383" max="5383" width="14.5703125" style="1" bestFit="1" customWidth="1"/>
    <col min="5384" max="5384" width="13.140625" style="1" bestFit="1" customWidth="1"/>
    <col min="5385" max="5632" width="9.140625" style="1"/>
    <col min="5633" max="5633" width="19" style="1" bestFit="1" customWidth="1"/>
    <col min="5634" max="5636" width="15.7109375" style="1" customWidth="1"/>
    <col min="5637" max="5637" width="16.7109375" style="1" customWidth="1"/>
    <col min="5638" max="5638" width="28.5703125" style="1" bestFit="1" customWidth="1"/>
    <col min="5639" max="5639" width="14.5703125" style="1" bestFit="1" customWidth="1"/>
    <col min="5640" max="5640" width="13.140625" style="1" bestFit="1" customWidth="1"/>
    <col min="5641" max="5888" width="9.140625" style="1"/>
    <col min="5889" max="5889" width="19" style="1" bestFit="1" customWidth="1"/>
    <col min="5890" max="5892" width="15.7109375" style="1" customWidth="1"/>
    <col min="5893" max="5893" width="16.7109375" style="1" customWidth="1"/>
    <col min="5894" max="5894" width="28.5703125" style="1" bestFit="1" customWidth="1"/>
    <col min="5895" max="5895" width="14.5703125" style="1" bestFit="1" customWidth="1"/>
    <col min="5896" max="5896" width="13.140625" style="1" bestFit="1" customWidth="1"/>
    <col min="5897" max="6144" width="9.140625" style="1"/>
    <col min="6145" max="6145" width="19" style="1" bestFit="1" customWidth="1"/>
    <col min="6146" max="6148" width="15.7109375" style="1" customWidth="1"/>
    <col min="6149" max="6149" width="16.7109375" style="1" customWidth="1"/>
    <col min="6150" max="6150" width="28.5703125" style="1" bestFit="1" customWidth="1"/>
    <col min="6151" max="6151" width="14.5703125" style="1" bestFit="1" customWidth="1"/>
    <col min="6152" max="6152" width="13.140625" style="1" bestFit="1" customWidth="1"/>
    <col min="6153" max="6400" width="9.140625" style="1"/>
    <col min="6401" max="6401" width="19" style="1" bestFit="1" customWidth="1"/>
    <col min="6402" max="6404" width="15.7109375" style="1" customWidth="1"/>
    <col min="6405" max="6405" width="16.7109375" style="1" customWidth="1"/>
    <col min="6406" max="6406" width="28.5703125" style="1" bestFit="1" customWidth="1"/>
    <col min="6407" max="6407" width="14.5703125" style="1" bestFit="1" customWidth="1"/>
    <col min="6408" max="6408" width="13.140625" style="1" bestFit="1" customWidth="1"/>
    <col min="6409" max="6656" width="9.140625" style="1"/>
    <col min="6657" max="6657" width="19" style="1" bestFit="1" customWidth="1"/>
    <col min="6658" max="6660" width="15.7109375" style="1" customWidth="1"/>
    <col min="6661" max="6661" width="16.7109375" style="1" customWidth="1"/>
    <col min="6662" max="6662" width="28.5703125" style="1" bestFit="1" customWidth="1"/>
    <col min="6663" max="6663" width="14.5703125" style="1" bestFit="1" customWidth="1"/>
    <col min="6664" max="6664" width="13.140625" style="1" bestFit="1" customWidth="1"/>
    <col min="6665" max="6912" width="9.140625" style="1"/>
    <col min="6913" max="6913" width="19" style="1" bestFit="1" customWidth="1"/>
    <col min="6914" max="6916" width="15.7109375" style="1" customWidth="1"/>
    <col min="6917" max="6917" width="16.7109375" style="1" customWidth="1"/>
    <col min="6918" max="6918" width="28.5703125" style="1" bestFit="1" customWidth="1"/>
    <col min="6919" max="6919" width="14.5703125" style="1" bestFit="1" customWidth="1"/>
    <col min="6920" max="6920" width="13.140625" style="1" bestFit="1" customWidth="1"/>
    <col min="6921" max="7168" width="9.140625" style="1"/>
    <col min="7169" max="7169" width="19" style="1" bestFit="1" customWidth="1"/>
    <col min="7170" max="7172" width="15.7109375" style="1" customWidth="1"/>
    <col min="7173" max="7173" width="16.7109375" style="1" customWidth="1"/>
    <col min="7174" max="7174" width="28.5703125" style="1" bestFit="1" customWidth="1"/>
    <col min="7175" max="7175" width="14.5703125" style="1" bestFit="1" customWidth="1"/>
    <col min="7176" max="7176" width="13.140625" style="1" bestFit="1" customWidth="1"/>
    <col min="7177" max="7424" width="9.140625" style="1"/>
    <col min="7425" max="7425" width="19" style="1" bestFit="1" customWidth="1"/>
    <col min="7426" max="7428" width="15.7109375" style="1" customWidth="1"/>
    <col min="7429" max="7429" width="16.7109375" style="1" customWidth="1"/>
    <col min="7430" max="7430" width="28.5703125" style="1" bestFit="1" customWidth="1"/>
    <col min="7431" max="7431" width="14.5703125" style="1" bestFit="1" customWidth="1"/>
    <col min="7432" max="7432" width="13.140625" style="1" bestFit="1" customWidth="1"/>
    <col min="7433" max="7680" width="9.140625" style="1"/>
    <col min="7681" max="7681" width="19" style="1" bestFit="1" customWidth="1"/>
    <col min="7682" max="7684" width="15.7109375" style="1" customWidth="1"/>
    <col min="7685" max="7685" width="16.7109375" style="1" customWidth="1"/>
    <col min="7686" max="7686" width="28.5703125" style="1" bestFit="1" customWidth="1"/>
    <col min="7687" max="7687" width="14.5703125" style="1" bestFit="1" customWidth="1"/>
    <col min="7688" max="7688" width="13.140625" style="1" bestFit="1" customWidth="1"/>
    <col min="7689" max="7936" width="9.140625" style="1"/>
    <col min="7937" max="7937" width="19" style="1" bestFit="1" customWidth="1"/>
    <col min="7938" max="7940" width="15.7109375" style="1" customWidth="1"/>
    <col min="7941" max="7941" width="16.7109375" style="1" customWidth="1"/>
    <col min="7942" max="7942" width="28.5703125" style="1" bestFit="1" customWidth="1"/>
    <col min="7943" max="7943" width="14.5703125" style="1" bestFit="1" customWidth="1"/>
    <col min="7944" max="7944" width="13.140625" style="1" bestFit="1" customWidth="1"/>
    <col min="7945" max="8192" width="9.140625" style="1"/>
    <col min="8193" max="8193" width="19" style="1" bestFit="1" customWidth="1"/>
    <col min="8194" max="8196" width="15.7109375" style="1" customWidth="1"/>
    <col min="8197" max="8197" width="16.7109375" style="1" customWidth="1"/>
    <col min="8198" max="8198" width="28.5703125" style="1" bestFit="1" customWidth="1"/>
    <col min="8199" max="8199" width="14.5703125" style="1" bestFit="1" customWidth="1"/>
    <col min="8200" max="8200" width="13.140625" style="1" bestFit="1" customWidth="1"/>
    <col min="8201" max="8448" width="9.140625" style="1"/>
    <col min="8449" max="8449" width="19" style="1" bestFit="1" customWidth="1"/>
    <col min="8450" max="8452" width="15.7109375" style="1" customWidth="1"/>
    <col min="8453" max="8453" width="16.7109375" style="1" customWidth="1"/>
    <col min="8454" max="8454" width="28.5703125" style="1" bestFit="1" customWidth="1"/>
    <col min="8455" max="8455" width="14.5703125" style="1" bestFit="1" customWidth="1"/>
    <col min="8456" max="8456" width="13.140625" style="1" bestFit="1" customWidth="1"/>
    <col min="8457" max="8704" width="9.140625" style="1"/>
    <col min="8705" max="8705" width="19" style="1" bestFit="1" customWidth="1"/>
    <col min="8706" max="8708" width="15.7109375" style="1" customWidth="1"/>
    <col min="8709" max="8709" width="16.7109375" style="1" customWidth="1"/>
    <col min="8710" max="8710" width="28.5703125" style="1" bestFit="1" customWidth="1"/>
    <col min="8711" max="8711" width="14.5703125" style="1" bestFit="1" customWidth="1"/>
    <col min="8712" max="8712" width="13.140625" style="1" bestFit="1" customWidth="1"/>
    <col min="8713" max="8960" width="9.140625" style="1"/>
    <col min="8961" max="8961" width="19" style="1" bestFit="1" customWidth="1"/>
    <col min="8962" max="8964" width="15.7109375" style="1" customWidth="1"/>
    <col min="8965" max="8965" width="16.7109375" style="1" customWidth="1"/>
    <col min="8966" max="8966" width="28.5703125" style="1" bestFit="1" customWidth="1"/>
    <col min="8967" max="8967" width="14.5703125" style="1" bestFit="1" customWidth="1"/>
    <col min="8968" max="8968" width="13.140625" style="1" bestFit="1" customWidth="1"/>
    <col min="8969" max="9216" width="9.140625" style="1"/>
    <col min="9217" max="9217" width="19" style="1" bestFit="1" customWidth="1"/>
    <col min="9218" max="9220" width="15.7109375" style="1" customWidth="1"/>
    <col min="9221" max="9221" width="16.7109375" style="1" customWidth="1"/>
    <col min="9222" max="9222" width="28.5703125" style="1" bestFit="1" customWidth="1"/>
    <col min="9223" max="9223" width="14.5703125" style="1" bestFit="1" customWidth="1"/>
    <col min="9224" max="9224" width="13.140625" style="1" bestFit="1" customWidth="1"/>
    <col min="9225" max="9472" width="9.140625" style="1"/>
    <col min="9473" max="9473" width="19" style="1" bestFit="1" customWidth="1"/>
    <col min="9474" max="9476" width="15.7109375" style="1" customWidth="1"/>
    <col min="9477" max="9477" width="16.7109375" style="1" customWidth="1"/>
    <col min="9478" max="9478" width="28.5703125" style="1" bestFit="1" customWidth="1"/>
    <col min="9479" max="9479" width="14.5703125" style="1" bestFit="1" customWidth="1"/>
    <col min="9480" max="9480" width="13.140625" style="1" bestFit="1" customWidth="1"/>
    <col min="9481" max="9728" width="9.140625" style="1"/>
    <col min="9729" max="9729" width="19" style="1" bestFit="1" customWidth="1"/>
    <col min="9730" max="9732" width="15.7109375" style="1" customWidth="1"/>
    <col min="9733" max="9733" width="16.7109375" style="1" customWidth="1"/>
    <col min="9734" max="9734" width="28.5703125" style="1" bestFit="1" customWidth="1"/>
    <col min="9735" max="9735" width="14.5703125" style="1" bestFit="1" customWidth="1"/>
    <col min="9736" max="9736" width="13.140625" style="1" bestFit="1" customWidth="1"/>
    <col min="9737" max="9984" width="9.140625" style="1"/>
    <col min="9985" max="9985" width="19" style="1" bestFit="1" customWidth="1"/>
    <col min="9986" max="9988" width="15.7109375" style="1" customWidth="1"/>
    <col min="9989" max="9989" width="16.7109375" style="1" customWidth="1"/>
    <col min="9990" max="9990" width="28.5703125" style="1" bestFit="1" customWidth="1"/>
    <col min="9991" max="9991" width="14.5703125" style="1" bestFit="1" customWidth="1"/>
    <col min="9992" max="9992" width="13.140625" style="1" bestFit="1" customWidth="1"/>
    <col min="9993" max="10240" width="9.140625" style="1"/>
    <col min="10241" max="10241" width="19" style="1" bestFit="1" customWidth="1"/>
    <col min="10242" max="10244" width="15.7109375" style="1" customWidth="1"/>
    <col min="10245" max="10245" width="16.7109375" style="1" customWidth="1"/>
    <col min="10246" max="10246" width="28.5703125" style="1" bestFit="1" customWidth="1"/>
    <col min="10247" max="10247" width="14.5703125" style="1" bestFit="1" customWidth="1"/>
    <col min="10248" max="10248" width="13.140625" style="1" bestFit="1" customWidth="1"/>
    <col min="10249" max="10496" width="9.140625" style="1"/>
    <col min="10497" max="10497" width="19" style="1" bestFit="1" customWidth="1"/>
    <col min="10498" max="10500" width="15.7109375" style="1" customWidth="1"/>
    <col min="10501" max="10501" width="16.7109375" style="1" customWidth="1"/>
    <col min="10502" max="10502" width="28.5703125" style="1" bestFit="1" customWidth="1"/>
    <col min="10503" max="10503" width="14.5703125" style="1" bestFit="1" customWidth="1"/>
    <col min="10504" max="10504" width="13.140625" style="1" bestFit="1" customWidth="1"/>
    <col min="10505" max="10752" width="9.140625" style="1"/>
    <col min="10753" max="10753" width="19" style="1" bestFit="1" customWidth="1"/>
    <col min="10754" max="10756" width="15.7109375" style="1" customWidth="1"/>
    <col min="10757" max="10757" width="16.7109375" style="1" customWidth="1"/>
    <col min="10758" max="10758" width="28.5703125" style="1" bestFit="1" customWidth="1"/>
    <col min="10759" max="10759" width="14.5703125" style="1" bestFit="1" customWidth="1"/>
    <col min="10760" max="10760" width="13.140625" style="1" bestFit="1" customWidth="1"/>
    <col min="10761" max="11008" width="9.140625" style="1"/>
    <col min="11009" max="11009" width="19" style="1" bestFit="1" customWidth="1"/>
    <col min="11010" max="11012" width="15.7109375" style="1" customWidth="1"/>
    <col min="11013" max="11013" width="16.7109375" style="1" customWidth="1"/>
    <col min="11014" max="11014" width="28.5703125" style="1" bestFit="1" customWidth="1"/>
    <col min="11015" max="11015" width="14.5703125" style="1" bestFit="1" customWidth="1"/>
    <col min="11016" max="11016" width="13.140625" style="1" bestFit="1" customWidth="1"/>
    <col min="11017" max="11264" width="9.140625" style="1"/>
    <col min="11265" max="11265" width="19" style="1" bestFit="1" customWidth="1"/>
    <col min="11266" max="11268" width="15.7109375" style="1" customWidth="1"/>
    <col min="11269" max="11269" width="16.7109375" style="1" customWidth="1"/>
    <col min="11270" max="11270" width="28.5703125" style="1" bestFit="1" customWidth="1"/>
    <col min="11271" max="11271" width="14.5703125" style="1" bestFit="1" customWidth="1"/>
    <col min="11272" max="11272" width="13.140625" style="1" bestFit="1" customWidth="1"/>
    <col min="11273" max="11520" width="9.140625" style="1"/>
    <col min="11521" max="11521" width="19" style="1" bestFit="1" customWidth="1"/>
    <col min="11522" max="11524" width="15.7109375" style="1" customWidth="1"/>
    <col min="11525" max="11525" width="16.7109375" style="1" customWidth="1"/>
    <col min="11526" max="11526" width="28.5703125" style="1" bestFit="1" customWidth="1"/>
    <col min="11527" max="11527" width="14.5703125" style="1" bestFit="1" customWidth="1"/>
    <col min="11528" max="11528" width="13.140625" style="1" bestFit="1" customWidth="1"/>
    <col min="11529" max="11776" width="9.140625" style="1"/>
    <col min="11777" max="11777" width="19" style="1" bestFit="1" customWidth="1"/>
    <col min="11778" max="11780" width="15.7109375" style="1" customWidth="1"/>
    <col min="11781" max="11781" width="16.7109375" style="1" customWidth="1"/>
    <col min="11782" max="11782" width="28.5703125" style="1" bestFit="1" customWidth="1"/>
    <col min="11783" max="11783" width="14.5703125" style="1" bestFit="1" customWidth="1"/>
    <col min="11784" max="11784" width="13.140625" style="1" bestFit="1" customWidth="1"/>
    <col min="11785" max="12032" width="9.140625" style="1"/>
    <col min="12033" max="12033" width="19" style="1" bestFit="1" customWidth="1"/>
    <col min="12034" max="12036" width="15.7109375" style="1" customWidth="1"/>
    <col min="12037" max="12037" width="16.7109375" style="1" customWidth="1"/>
    <col min="12038" max="12038" width="28.5703125" style="1" bestFit="1" customWidth="1"/>
    <col min="12039" max="12039" width="14.5703125" style="1" bestFit="1" customWidth="1"/>
    <col min="12040" max="12040" width="13.140625" style="1" bestFit="1" customWidth="1"/>
    <col min="12041" max="12288" width="9.140625" style="1"/>
    <col min="12289" max="12289" width="19" style="1" bestFit="1" customWidth="1"/>
    <col min="12290" max="12292" width="15.7109375" style="1" customWidth="1"/>
    <col min="12293" max="12293" width="16.7109375" style="1" customWidth="1"/>
    <col min="12294" max="12294" width="28.5703125" style="1" bestFit="1" customWidth="1"/>
    <col min="12295" max="12295" width="14.5703125" style="1" bestFit="1" customWidth="1"/>
    <col min="12296" max="12296" width="13.140625" style="1" bestFit="1" customWidth="1"/>
    <col min="12297" max="12544" width="9.140625" style="1"/>
    <col min="12545" max="12545" width="19" style="1" bestFit="1" customWidth="1"/>
    <col min="12546" max="12548" width="15.7109375" style="1" customWidth="1"/>
    <col min="12549" max="12549" width="16.7109375" style="1" customWidth="1"/>
    <col min="12550" max="12550" width="28.5703125" style="1" bestFit="1" customWidth="1"/>
    <col min="12551" max="12551" width="14.5703125" style="1" bestFit="1" customWidth="1"/>
    <col min="12552" max="12552" width="13.140625" style="1" bestFit="1" customWidth="1"/>
    <col min="12553" max="12800" width="9.140625" style="1"/>
    <col min="12801" max="12801" width="19" style="1" bestFit="1" customWidth="1"/>
    <col min="12802" max="12804" width="15.7109375" style="1" customWidth="1"/>
    <col min="12805" max="12805" width="16.7109375" style="1" customWidth="1"/>
    <col min="12806" max="12806" width="28.5703125" style="1" bestFit="1" customWidth="1"/>
    <col min="12807" max="12807" width="14.5703125" style="1" bestFit="1" customWidth="1"/>
    <col min="12808" max="12808" width="13.140625" style="1" bestFit="1" customWidth="1"/>
    <col min="12809" max="13056" width="9.140625" style="1"/>
    <col min="13057" max="13057" width="19" style="1" bestFit="1" customWidth="1"/>
    <col min="13058" max="13060" width="15.7109375" style="1" customWidth="1"/>
    <col min="13061" max="13061" width="16.7109375" style="1" customWidth="1"/>
    <col min="13062" max="13062" width="28.5703125" style="1" bestFit="1" customWidth="1"/>
    <col min="13063" max="13063" width="14.5703125" style="1" bestFit="1" customWidth="1"/>
    <col min="13064" max="13064" width="13.140625" style="1" bestFit="1" customWidth="1"/>
    <col min="13065" max="13312" width="9.140625" style="1"/>
    <col min="13313" max="13313" width="19" style="1" bestFit="1" customWidth="1"/>
    <col min="13314" max="13316" width="15.7109375" style="1" customWidth="1"/>
    <col min="13317" max="13317" width="16.7109375" style="1" customWidth="1"/>
    <col min="13318" max="13318" width="28.5703125" style="1" bestFit="1" customWidth="1"/>
    <col min="13319" max="13319" width="14.5703125" style="1" bestFit="1" customWidth="1"/>
    <col min="13320" max="13320" width="13.140625" style="1" bestFit="1" customWidth="1"/>
    <col min="13321" max="13568" width="9.140625" style="1"/>
    <col min="13569" max="13569" width="19" style="1" bestFit="1" customWidth="1"/>
    <col min="13570" max="13572" width="15.7109375" style="1" customWidth="1"/>
    <col min="13573" max="13573" width="16.7109375" style="1" customWidth="1"/>
    <col min="13574" max="13574" width="28.5703125" style="1" bestFit="1" customWidth="1"/>
    <col min="13575" max="13575" width="14.5703125" style="1" bestFit="1" customWidth="1"/>
    <col min="13576" max="13576" width="13.140625" style="1" bestFit="1" customWidth="1"/>
    <col min="13577" max="13824" width="9.140625" style="1"/>
    <col min="13825" max="13825" width="19" style="1" bestFit="1" customWidth="1"/>
    <col min="13826" max="13828" width="15.7109375" style="1" customWidth="1"/>
    <col min="13829" max="13829" width="16.7109375" style="1" customWidth="1"/>
    <col min="13830" max="13830" width="28.5703125" style="1" bestFit="1" customWidth="1"/>
    <col min="13831" max="13831" width="14.5703125" style="1" bestFit="1" customWidth="1"/>
    <col min="13832" max="13832" width="13.140625" style="1" bestFit="1" customWidth="1"/>
    <col min="13833" max="14080" width="9.140625" style="1"/>
    <col min="14081" max="14081" width="19" style="1" bestFit="1" customWidth="1"/>
    <col min="14082" max="14084" width="15.7109375" style="1" customWidth="1"/>
    <col min="14085" max="14085" width="16.7109375" style="1" customWidth="1"/>
    <col min="14086" max="14086" width="28.5703125" style="1" bestFit="1" customWidth="1"/>
    <col min="14087" max="14087" width="14.5703125" style="1" bestFit="1" customWidth="1"/>
    <col min="14088" max="14088" width="13.140625" style="1" bestFit="1" customWidth="1"/>
    <col min="14089" max="14336" width="9.140625" style="1"/>
    <col min="14337" max="14337" width="19" style="1" bestFit="1" customWidth="1"/>
    <col min="14338" max="14340" width="15.7109375" style="1" customWidth="1"/>
    <col min="14341" max="14341" width="16.7109375" style="1" customWidth="1"/>
    <col min="14342" max="14342" width="28.5703125" style="1" bestFit="1" customWidth="1"/>
    <col min="14343" max="14343" width="14.5703125" style="1" bestFit="1" customWidth="1"/>
    <col min="14344" max="14344" width="13.140625" style="1" bestFit="1" customWidth="1"/>
    <col min="14345" max="14592" width="9.140625" style="1"/>
    <col min="14593" max="14593" width="19" style="1" bestFit="1" customWidth="1"/>
    <col min="14594" max="14596" width="15.7109375" style="1" customWidth="1"/>
    <col min="14597" max="14597" width="16.7109375" style="1" customWidth="1"/>
    <col min="14598" max="14598" width="28.5703125" style="1" bestFit="1" customWidth="1"/>
    <col min="14599" max="14599" width="14.5703125" style="1" bestFit="1" customWidth="1"/>
    <col min="14600" max="14600" width="13.140625" style="1" bestFit="1" customWidth="1"/>
    <col min="14601" max="14848" width="9.140625" style="1"/>
    <col min="14849" max="14849" width="19" style="1" bestFit="1" customWidth="1"/>
    <col min="14850" max="14852" width="15.7109375" style="1" customWidth="1"/>
    <col min="14853" max="14853" width="16.7109375" style="1" customWidth="1"/>
    <col min="14854" max="14854" width="28.5703125" style="1" bestFit="1" customWidth="1"/>
    <col min="14855" max="14855" width="14.5703125" style="1" bestFit="1" customWidth="1"/>
    <col min="14856" max="14856" width="13.140625" style="1" bestFit="1" customWidth="1"/>
    <col min="14857" max="15104" width="9.140625" style="1"/>
    <col min="15105" max="15105" width="19" style="1" bestFit="1" customWidth="1"/>
    <col min="15106" max="15108" width="15.7109375" style="1" customWidth="1"/>
    <col min="15109" max="15109" width="16.7109375" style="1" customWidth="1"/>
    <col min="15110" max="15110" width="28.5703125" style="1" bestFit="1" customWidth="1"/>
    <col min="15111" max="15111" width="14.5703125" style="1" bestFit="1" customWidth="1"/>
    <col min="15112" max="15112" width="13.140625" style="1" bestFit="1" customWidth="1"/>
    <col min="15113" max="15360" width="9.140625" style="1"/>
    <col min="15361" max="15361" width="19" style="1" bestFit="1" customWidth="1"/>
    <col min="15362" max="15364" width="15.7109375" style="1" customWidth="1"/>
    <col min="15365" max="15365" width="16.7109375" style="1" customWidth="1"/>
    <col min="15366" max="15366" width="28.5703125" style="1" bestFit="1" customWidth="1"/>
    <col min="15367" max="15367" width="14.5703125" style="1" bestFit="1" customWidth="1"/>
    <col min="15368" max="15368" width="13.140625" style="1" bestFit="1" customWidth="1"/>
    <col min="15369" max="15616" width="9.140625" style="1"/>
    <col min="15617" max="15617" width="19" style="1" bestFit="1" customWidth="1"/>
    <col min="15618" max="15620" width="15.7109375" style="1" customWidth="1"/>
    <col min="15621" max="15621" width="16.7109375" style="1" customWidth="1"/>
    <col min="15622" max="15622" width="28.5703125" style="1" bestFit="1" customWidth="1"/>
    <col min="15623" max="15623" width="14.5703125" style="1" bestFit="1" customWidth="1"/>
    <col min="15624" max="15624" width="13.140625" style="1" bestFit="1" customWidth="1"/>
    <col min="15625" max="15872" width="9.140625" style="1"/>
    <col min="15873" max="15873" width="19" style="1" bestFit="1" customWidth="1"/>
    <col min="15874" max="15876" width="15.7109375" style="1" customWidth="1"/>
    <col min="15877" max="15877" width="16.7109375" style="1" customWidth="1"/>
    <col min="15878" max="15878" width="28.5703125" style="1" bestFit="1" customWidth="1"/>
    <col min="15879" max="15879" width="14.5703125" style="1" bestFit="1" customWidth="1"/>
    <col min="15880" max="15880" width="13.140625" style="1" bestFit="1" customWidth="1"/>
    <col min="15881" max="16128" width="9.140625" style="1"/>
    <col min="16129" max="16129" width="19" style="1" bestFit="1" customWidth="1"/>
    <col min="16130" max="16132" width="15.7109375" style="1" customWidth="1"/>
    <col min="16133" max="16133" width="16.7109375" style="1" customWidth="1"/>
    <col min="16134" max="16134" width="28.5703125" style="1" bestFit="1" customWidth="1"/>
    <col min="16135" max="16135" width="14.5703125" style="1" bestFit="1" customWidth="1"/>
    <col min="16136" max="16136" width="13.140625" style="1" bestFit="1" customWidth="1"/>
    <col min="16137" max="16384" width="9.140625" style="1"/>
  </cols>
  <sheetData>
    <row r="1" spans="1:7" ht="37.5" customHeight="1" x14ac:dyDescent="0.5">
      <c r="A1" s="31" t="s">
        <v>10</v>
      </c>
      <c r="B1" s="32"/>
      <c r="C1" s="32"/>
      <c r="D1" s="32"/>
      <c r="E1" s="33"/>
    </row>
    <row r="2" spans="1:7" x14ac:dyDescent="0.35">
      <c r="A2" s="22"/>
      <c r="B2" s="22"/>
      <c r="C2" s="29"/>
      <c r="D2" s="29"/>
      <c r="E2" s="29"/>
    </row>
    <row r="3" spans="1:7" x14ac:dyDescent="0.35">
      <c r="A3" s="23" t="s">
        <v>0</v>
      </c>
      <c r="B3" s="27">
        <v>1000000</v>
      </c>
      <c r="C3" s="30"/>
      <c r="D3" s="29"/>
      <c r="E3" s="29"/>
    </row>
    <row r="4" spans="1:7" x14ac:dyDescent="0.35">
      <c r="A4" s="23" t="s">
        <v>1</v>
      </c>
      <c r="B4" s="24">
        <v>36</v>
      </c>
      <c r="C4" s="35" t="s">
        <v>14</v>
      </c>
      <c r="D4" s="35"/>
      <c r="E4" s="3">
        <f>B4/12</f>
        <v>3</v>
      </c>
      <c r="G4" s="4"/>
    </row>
    <row r="5" spans="1:7" x14ac:dyDescent="0.35">
      <c r="A5" s="23" t="s">
        <v>2</v>
      </c>
      <c r="B5" s="25">
        <v>12</v>
      </c>
      <c r="C5" s="36" t="s">
        <v>3</v>
      </c>
      <c r="D5" s="36"/>
      <c r="E5" s="5">
        <f>SUM(E10:E45)</f>
        <v>1185000</v>
      </c>
    </row>
    <row r="6" spans="1:7" x14ac:dyDescent="0.35">
      <c r="A6" s="23" t="s">
        <v>4</v>
      </c>
      <c r="B6" s="26">
        <f>B5 / 12</f>
        <v>1</v>
      </c>
      <c r="C6" s="37" t="s">
        <v>5</v>
      </c>
      <c r="D6" s="38"/>
      <c r="E6" s="6">
        <f>IF(B4 &gt;= A10,E5/B4)</f>
        <v>32916.666666666664</v>
      </c>
    </row>
    <row r="7" spans="1:7" x14ac:dyDescent="0.35">
      <c r="A7" s="23" t="s">
        <v>6</v>
      </c>
      <c r="B7" s="5">
        <f>(B3 / 100) * C7</f>
        <v>0</v>
      </c>
      <c r="C7" s="28">
        <v>0</v>
      </c>
      <c r="D7" s="2"/>
      <c r="E7" s="7"/>
    </row>
    <row r="8" spans="1:7" x14ac:dyDescent="0.35">
      <c r="A8" s="8"/>
      <c r="B8" s="9"/>
      <c r="C8" s="9"/>
      <c r="D8" s="9"/>
      <c r="E8" s="10"/>
    </row>
    <row r="9" spans="1:7" ht="48" customHeight="1" x14ac:dyDescent="0.35">
      <c r="A9" s="11" t="s">
        <v>7</v>
      </c>
      <c r="B9" s="11" t="s">
        <v>8</v>
      </c>
      <c r="C9" s="12" t="s">
        <v>11</v>
      </c>
      <c r="D9" s="11" t="s">
        <v>9</v>
      </c>
      <c r="E9" s="12" t="s">
        <v>12</v>
      </c>
    </row>
    <row r="10" spans="1:7" x14ac:dyDescent="0.35">
      <c r="A10" s="13">
        <v>1</v>
      </c>
      <c r="B10" s="14">
        <f>B3 + B7</f>
        <v>1000000</v>
      </c>
      <c r="C10" s="14">
        <f>IF(B4 &gt;= A10,B10/B4,0)</f>
        <v>27777.777777777777</v>
      </c>
      <c r="D10" s="14">
        <f>(B10 / 100) * B6</f>
        <v>10000</v>
      </c>
      <c r="E10" s="15">
        <f>D10 + C10</f>
        <v>37777.777777777781</v>
      </c>
      <c r="F10" s="4"/>
    </row>
    <row r="11" spans="1:7" x14ac:dyDescent="0.35">
      <c r="A11" s="16">
        <v>2</v>
      </c>
      <c r="B11" s="5">
        <f>B10 - C10</f>
        <v>972222.22222222225</v>
      </c>
      <c r="C11" s="5">
        <f>IF(B4 &gt;= A11,B10/B4,0)</f>
        <v>27777.777777777777</v>
      </c>
      <c r="D11" s="5">
        <f>(B11 / 100) * B6</f>
        <v>9722.2222222222226</v>
      </c>
      <c r="E11" s="17">
        <f t="shared" ref="E11:E45" si="0">D11 + C11</f>
        <v>37500</v>
      </c>
    </row>
    <row r="12" spans="1:7" x14ac:dyDescent="0.35">
      <c r="A12" s="16">
        <v>3</v>
      </c>
      <c r="B12" s="5">
        <f>B10 - SUM(C10:C11)</f>
        <v>944444.4444444445</v>
      </c>
      <c r="C12" s="5">
        <f>IF(B4 &gt;= A12,B10/B4,0)</f>
        <v>27777.777777777777</v>
      </c>
      <c r="D12" s="5">
        <f>(B12 / 100) * B6</f>
        <v>9444.4444444444453</v>
      </c>
      <c r="E12" s="17">
        <f t="shared" si="0"/>
        <v>37222.222222222219</v>
      </c>
    </row>
    <row r="13" spans="1:7" x14ac:dyDescent="0.35">
      <c r="A13" s="16">
        <v>4</v>
      </c>
      <c r="B13" s="5">
        <f>B10 - SUM(C10:C12)</f>
        <v>916666.66666666663</v>
      </c>
      <c r="C13" s="5">
        <f>IF(B4 &gt;= A13,B10/B4,0)</f>
        <v>27777.777777777777</v>
      </c>
      <c r="D13" s="5">
        <f>(B13 / 100) * B6</f>
        <v>9166.6666666666661</v>
      </c>
      <c r="E13" s="17">
        <f t="shared" si="0"/>
        <v>36944.444444444445</v>
      </c>
    </row>
    <row r="14" spans="1:7" x14ac:dyDescent="0.35">
      <c r="A14" s="16">
        <v>5</v>
      </c>
      <c r="B14" s="5">
        <f>B10 - SUM(C10:C13)</f>
        <v>888888.88888888888</v>
      </c>
      <c r="C14" s="5">
        <f>IF(B4 &gt;= A14,B10/B4,0)</f>
        <v>27777.777777777777</v>
      </c>
      <c r="D14" s="5">
        <f>(B14 / 100) * B6</f>
        <v>8888.8888888888887</v>
      </c>
      <c r="E14" s="17">
        <f t="shared" si="0"/>
        <v>36666.666666666664</v>
      </c>
    </row>
    <row r="15" spans="1:7" x14ac:dyDescent="0.35">
      <c r="A15" s="16">
        <v>6</v>
      </c>
      <c r="B15" s="5">
        <f>B10 - SUM(C10:C14)</f>
        <v>861111.11111111112</v>
      </c>
      <c r="C15" s="5">
        <f>IF(B4 &gt;= A15,B10/B4,0)</f>
        <v>27777.777777777777</v>
      </c>
      <c r="D15" s="5">
        <f>(B15 / 100) * B6</f>
        <v>8611.1111111111113</v>
      </c>
      <c r="E15" s="17">
        <f t="shared" si="0"/>
        <v>36388.888888888891</v>
      </c>
    </row>
    <row r="16" spans="1:7" x14ac:dyDescent="0.35">
      <c r="A16" s="16">
        <v>7</v>
      </c>
      <c r="B16" s="5">
        <f>B10 - SUM(C10:C15)</f>
        <v>833333.33333333337</v>
      </c>
      <c r="C16" s="5">
        <f>IF(B4 &gt;= A16,B10/B4,0)</f>
        <v>27777.777777777777</v>
      </c>
      <c r="D16" s="5">
        <f>(B16 / 100) * B6</f>
        <v>8333.3333333333339</v>
      </c>
      <c r="E16" s="17">
        <f t="shared" si="0"/>
        <v>36111.111111111109</v>
      </c>
    </row>
    <row r="17" spans="1:5" x14ac:dyDescent="0.35">
      <c r="A17" s="16">
        <v>8</v>
      </c>
      <c r="B17" s="5">
        <f>B10 - SUM(C10:C16)</f>
        <v>805555.5555555555</v>
      </c>
      <c r="C17" s="5">
        <f>IF(B4 &gt;= A17,B10/B4,0)</f>
        <v>27777.777777777777</v>
      </c>
      <c r="D17" s="5">
        <f>(B17 / 100) * B6</f>
        <v>8055.5555555555547</v>
      </c>
      <c r="E17" s="17">
        <f t="shared" si="0"/>
        <v>35833.333333333328</v>
      </c>
    </row>
    <row r="18" spans="1:5" x14ac:dyDescent="0.35">
      <c r="A18" s="16">
        <v>9</v>
      </c>
      <c r="B18" s="5">
        <f>B10 - SUM(C10:C17)</f>
        <v>777777.77777777775</v>
      </c>
      <c r="C18" s="5">
        <f>IF(B4 &gt;= A18,B10/B4,0)</f>
        <v>27777.777777777777</v>
      </c>
      <c r="D18" s="5">
        <f>(B18 / 100) * B6</f>
        <v>7777.7777777777774</v>
      </c>
      <c r="E18" s="17">
        <f t="shared" si="0"/>
        <v>35555.555555555555</v>
      </c>
    </row>
    <row r="19" spans="1:5" x14ac:dyDescent="0.35">
      <c r="A19" s="16">
        <v>10</v>
      </c>
      <c r="B19" s="5">
        <f>B10 - SUM(C10:C18)</f>
        <v>750000</v>
      </c>
      <c r="C19" s="5">
        <f>IF(B4 &gt;= A19,B10/B4,0)</f>
        <v>27777.777777777777</v>
      </c>
      <c r="D19" s="5">
        <f>(B19 / 100) * B6</f>
        <v>7500</v>
      </c>
      <c r="E19" s="17">
        <f t="shared" si="0"/>
        <v>35277.777777777781</v>
      </c>
    </row>
    <row r="20" spans="1:5" x14ac:dyDescent="0.35">
      <c r="A20" s="16">
        <v>11</v>
      </c>
      <c r="B20" s="5">
        <f>B10 - SUM(C10:C19)</f>
        <v>722222.22222222225</v>
      </c>
      <c r="C20" s="5">
        <f>IF(B4 &gt;= A20,B10/B4,0)</f>
        <v>27777.777777777777</v>
      </c>
      <c r="D20" s="5">
        <f>(B20 / 100) * B6</f>
        <v>7222.2222222222226</v>
      </c>
      <c r="E20" s="17">
        <f t="shared" si="0"/>
        <v>35000</v>
      </c>
    </row>
    <row r="21" spans="1:5" x14ac:dyDescent="0.35">
      <c r="A21" s="16">
        <v>12</v>
      </c>
      <c r="B21" s="5">
        <f>B10 - SUM(C10:C20)</f>
        <v>694444.4444444445</v>
      </c>
      <c r="C21" s="5">
        <f>IF(B4 &gt;= A21,B10/B4,0)</f>
        <v>27777.777777777777</v>
      </c>
      <c r="D21" s="5">
        <f>(B21 / 100) * B6</f>
        <v>6944.4444444444453</v>
      </c>
      <c r="E21" s="17">
        <f t="shared" si="0"/>
        <v>34722.222222222219</v>
      </c>
    </row>
    <row r="22" spans="1:5" x14ac:dyDescent="0.35">
      <c r="A22" s="16">
        <v>13</v>
      </c>
      <c r="B22" s="18">
        <f>B10 - SUM(C10:C21)</f>
        <v>666666.66666666674</v>
      </c>
      <c r="C22" s="5">
        <f>IF(B4 &gt;= A22,B10/B4,0)</f>
        <v>27777.777777777777</v>
      </c>
      <c r="D22" s="5">
        <f>(B22 / 100) * B6</f>
        <v>6666.6666666666679</v>
      </c>
      <c r="E22" s="17">
        <f t="shared" si="0"/>
        <v>34444.444444444445</v>
      </c>
    </row>
    <row r="23" spans="1:5" x14ac:dyDescent="0.35">
      <c r="A23" s="16">
        <v>14</v>
      </c>
      <c r="B23" s="18">
        <f>B10 - SUM(C10:C22)</f>
        <v>638888.88888888899</v>
      </c>
      <c r="C23" s="5">
        <f>IF(B4 &gt;= A23,B10/B4,0)</f>
        <v>27777.777777777777</v>
      </c>
      <c r="D23" s="5">
        <f>(B23 / 100) * B6</f>
        <v>6388.8888888888896</v>
      </c>
      <c r="E23" s="17">
        <f t="shared" si="0"/>
        <v>34166.666666666664</v>
      </c>
    </row>
    <row r="24" spans="1:5" x14ac:dyDescent="0.35">
      <c r="A24" s="16">
        <v>15</v>
      </c>
      <c r="B24" s="18">
        <f>B10 - SUM(C10:C23)</f>
        <v>611111.11111111124</v>
      </c>
      <c r="C24" s="5">
        <f>IF(B4 &gt;= A24,B10/B4,0)</f>
        <v>27777.777777777777</v>
      </c>
      <c r="D24" s="5">
        <f>(B24 / 100) * B6</f>
        <v>6111.1111111111122</v>
      </c>
      <c r="E24" s="17">
        <f t="shared" si="0"/>
        <v>33888.888888888891</v>
      </c>
    </row>
    <row r="25" spans="1:5" x14ac:dyDescent="0.35">
      <c r="A25" s="16">
        <v>16</v>
      </c>
      <c r="B25" s="18">
        <f>B10 - SUM(C10:C24)</f>
        <v>583333.33333333349</v>
      </c>
      <c r="C25" s="5">
        <f>IF(B4 &gt;= A25,B10/B4,0)</f>
        <v>27777.777777777777</v>
      </c>
      <c r="D25" s="5">
        <f>(B25 / 100) * B6</f>
        <v>5833.3333333333348</v>
      </c>
      <c r="E25" s="17">
        <f t="shared" si="0"/>
        <v>33611.111111111109</v>
      </c>
    </row>
    <row r="26" spans="1:5" x14ac:dyDescent="0.35">
      <c r="A26" s="16">
        <v>17</v>
      </c>
      <c r="B26" s="18">
        <f>B10 - SUM(C10:C25)</f>
        <v>555555.55555555574</v>
      </c>
      <c r="C26" s="5">
        <f>IF(B4 &gt;= A26,B10/B4,0)</f>
        <v>27777.777777777777</v>
      </c>
      <c r="D26" s="5">
        <f>(B26 / 100) * B6</f>
        <v>5555.5555555555575</v>
      </c>
      <c r="E26" s="17">
        <f t="shared" si="0"/>
        <v>33333.333333333336</v>
      </c>
    </row>
    <row r="27" spans="1:5" x14ac:dyDescent="0.35">
      <c r="A27" s="16">
        <v>18</v>
      </c>
      <c r="B27" s="18">
        <f>B10 - SUM(C10:C26)</f>
        <v>527777.77777777798</v>
      </c>
      <c r="C27" s="5">
        <f>IF(B4 &gt;= A27,B10/B4,0)</f>
        <v>27777.777777777777</v>
      </c>
      <c r="D27" s="5">
        <f>(B27 / 100) * B6</f>
        <v>5277.7777777777801</v>
      </c>
      <c r="E27" s="17">
        <f t="shared" si="0"/>
        <v>33055.555555555555</v>
      </c>
    </row>
    <row r="28" spans="1:5" x14ac:dyDescent="0.35">
      <c r="A28" s="16">
        <v>19</v>
      </c>
      <c r="B28" s="18">
        <f>B10 - SUM(C10:C27)</f>
        <v>500000.00000000023</v>
      </c>
      <c r="C28" s="5">
        <f>IF(B4 &gt;= A28,B10/B4,0)</f>
        <v>27777.777777777777</v>
      </c>
      <c r="D28" s="5">
        <f>(B28 / 100) * B6</f>
        <v>5000.0000000000027</v>
      </c>
      <c r="E28" s="17">
        <f t="shared" si="0"/>
        <v>32777.777777777781</v>
      </c>
    </row>
    <row r="29" spans="1:5" x14ac:dyDescent="0.35">
      <c r="A29" s="16">
        <v>20</v>
      </c>
      <c r="B29" s="18">
        <f>B10 - SUM(C10:C28)</f>
        <v>472222.22222222248</v>
      </c>
      <c r="C29" s="5">
        <f>IF(B4 &gt;= A29,B10/B4,0)</f>
        <v>27777.777777777777</v>
      </c>
      <c r="D29" s="5">
        <f>(B29 / 100) * B6</f>
        <v>4722.2222222222244</v>
      </c>
      <c r="E29" s="17">
        <f t="shared" si="0"/>
        <v>32500</v>
      </c>
    </row>
    <row r="30" spans="1:5" x14ac:dyDescent="0.35">
      <c r="A30" s="16">
        <v>21</v>
      </c>
      <c r="B30" s="18">
        <f>B10 - SUM(C10:C29)</f>
        <v>444444.44444444473</v>
      </c>
      <c r="C30" s="5">
        <f>IF(B4 &gt;= A30,B10/B4,0)</f>
        <v>27777.777777777777</v>
      </c>
      <c r="D30" s="5">
        <f>(B30 / 100) * B6</f>
        <v>4444.4444444444471</v>
      </c>
      <c r="E30" s="17">
        <f t="shared" si="0"/>
        <v>32222.222222222226</v>
      </c>
    </row>
    <row r="31" spans="1:5" x14ac:dyDescent="0.35">
      <c r="A31" s="16">
        <v>22</v>
      </c>
      <c r="B31" s="18">
        <f>B10 - SUM(C10:C30)</f>
        <v>416666.66666666698</v>
      </c>
      <c r="C31" s="5">
        <f>IF(B4 &gt;= A31,B10/B4,0)</f>
        <v>27777.777777777777</v>
      </c>
      <c r="D31" s="5">
        <f>(B31 / 100) * B6</f>
        <v>4166.6666666666697</v>
      </c>
      <c r="E31" s="17">
        <f t="shared" si="0"/>
        <v>31944.444444444445</v>
      </c>
    </row>
    <row r="32" spans="1:5" x14ac:dyDescent="0.35">
      <c r="A32" s="16">
        <v>23</v>
      </c>
      <c r="B32" s="18">
        <f>B10 - SUM(C10:C31)</f>
        <v>388888.88888888923</v>
      </c>
      <c r="C32" s="5">
        <f>IF(B4 &gt;= A32,B10/B4,0)</f>
        <v>27777.777777777777</v>
      </c>
      <c r="D32" s="5">
        <f>(B32 / 100) * B6</f>
        <v>3888.8888888888923</v>
      </c>
      <c r="E32" s="17">
        <f t="shared" si="0"/>
        <v>31666.666666666672</v>
      </c>
    </row>
    <row r="33" spans="1:5" x14ac:dyDescent="0.35">
      <c r="A33" s="16">
        <v>24</v>
      </c>
      <c r="B33" s="18">
        <f>B10 - SUM(C10:C32)</f>
        <v>361111.11111111147</v>
      </c>
      <c r="C33" s="5">
        <f>IF(B4 &gt;= A33,B10/B4,0)</f>
        <v>27777.777777777777</v>
      </c>
      <c r="D33" s="5">
        <f>(B33 / 100) * B6</f>
        <v>3611.111111111115</v>
      </c>
      <c r="E33" s="17">
        <f t="shared" si="0"/>
        <v>31388.888888888891</v>
      </c>
    </row>
    <row r="34" spans="1:5" x14ac:dyDescent="0.35">
      <c r="A34" s="16">
        <v>25</v>
      </c>
      <c r="B34" s="18">
        <f>B10 - SUM(C10:C33)</f>
        <v>333333.33333333372</v>
      </c>
      <c r="C34" s="5">
        <f>IF(B4 &gt;= A34,B10/B4,0)</f>
        <v>27777.777777777777</v>
      </c>
      <c r="D34" s="5">
        <f>(B34 / 100) * B6</f>
        <v>3333.3333333333371</v>
      </c>
      <c r="E34" s="17">
        <f t="shared" si="0"/>
        <v>31111.111111111113</v>
      </c>
    </row>
    <row r="35" spans="1:5" x14ac:dyDescent="0.35">
      <c r="A35" s="16">
        <v>26</v>
      </c>
      <c r="B35" s="18">
        <f>B10 - SUM(C10:C34)</f>
        <v>305555.55555555597</v>
      </c>
      <c r="C35" s="5">
        <f>IF(B4 &gt;= A35,B10/B4,0)</f>
        <v>27777.777777777777</v>
      </c>
      <c r="D35" s="5">
        <f>(B35 / 100) * B6</f>
        <v>3055.5555555555597</v>
      </c>
      <c r="E35" s="17">
        <f t="shared" si="0"/>
        <v>30833.333333333336</v>
      </c>
    </row>
    <row r="36" spans="1:5" x14ac:dyDescent="0.35">
      <c r="A36" s="16">
        <v>27</v>
      </c>
      <c r="B36" s="18">
        <f>B10 - SUM(C10:C35)</f>
        <v>277777.77777777822</v>
      </c>
      <c r="C36" s="5">
        <f>IF(B4 &gt;= A36,B10/B4,0)</f>
        <v>27777.777777777777</v>
      </c>
      <c r="D36" s="5">
        <f>(B36 / 100) * B6</f>
        <v>2777.7777777777824</v>
      </c>
      <c r="E36" s="17">
        <f t="shared" si="0"/>
        <v>30555.555555555558</v>
      </c>
    </row>
    <row r="37" spans="1:5" x14ac:dyDescent="0.35">
      <c r="A37" s="16">
        <v>28</v>
      </c>
      <c r="B37" s="18">
        <f>B10 - SUM(C10:C36)</f>
        <v>250000.00000000047</v>
      </c>
      <c r="C37" s="5">
        <f>IF(B4 &gt;= A37,B10/B4,0)</f>
        <v>27777.777777777777</v>
      </c>
      <c r="D37" s="5">
        <f>(B37 / 100) * B6</f>
        <v>2500.0000000000045</v>
      </c>
      <c r="E37" s="17">
        <f t="shared" si="0"/>
        <v>30277.777777777781</v>
      </c>
    </row>
    <row r="38" spans="1:5" x14ac:dyDescent="0.35">
      <c r="A38" s="16">
        <v>29</v>
      </c>
      <c r="B38" s="18">
        <f>B10 - SUM(C10:C37)</f>
        <v>222222.22222222271</v>
      </c>
      <c r="C38" s="5">
        <f>IF(B4 &gt;= A38,B10/B4,0)</f>
        <v>27777.777777777777</v>
      </c>
      <c r="D38" s="5">
        <f>(B38 / 100) * B6</f>
        <v>2222.2222222222272</v>
      </c>
      <c r="E38" s="17">
        <f t="shared" si="0"/>
        <v>30000.000000000004</v>
      </c>
    </row>
    <row r="39" spans="1:5" x14ac:dyDescent="0.35">
      <c r="A39" s="16">
        <v>30</v>
      </c>
      <c r="B39" s="18">
        <f>B10 - SUM(C10:C38)</f>
        <v>194444.44444444496</v>
      </c>
      <c r="C39" s="5">
        <f>IF(B4 &gt;= A39,B10/B4,0)</f>
        <v>27777.777777777777</v>
      </c>
      <c r="D39" s="5">
        <f>(B39 / 100) * B6</f>
        <v>1944.4444444444496</v>
      </c>
      <c r="E39" s="17">
        <f t="shared" si="0"/>
        <v>29722.222222222226</v>
      </c>
    </row>
    <row r="40" spans="1:5" x14ac:dyDescent="0.35">
      <c r="A40" s="16">
        <v>31</v>
      </c>
      <c r="B40" s="18">
        <f>B10 - SUM(C10:C39)</f>
        <v>166666.66666666721</v>
      </c>
      <c r="C40" s="5">
        <f>IF(B4 &gt;= A40,B10/B4,0)</f>
        <v>27777.777777777777</v>
      </c>
      <c r="D40" s="5">
        <f>(B40 / 100) * B6</f>
        <v>1666.6666666666722</v>
      </c>
      <c r="E40" s="17">
        <f t="shared" si="0"/>
        <v>29444.444444444449</v>
      </c>
    </row>
    <row r="41" spans="1:5" x14ac:dyDescent="0.35">
      <c r="A41" s="16">
        <v>32</v>
      </c>
      <c r="B41" s="18">
        <f>B10 - SUM(C10:C40)</f>
        <v>138888.88888888946</v>
      </c>
      <c r="C41" s="5">
        <f>IF(B4 &gt;= A41,B10/B4,0)</f>
        <v>27777.777777777777</v>
      </c>
      <c r="D41" s="5">
        <f>(B41 / 100) * B6</f>
        <v>1388.8888888888946</v>
      </c>
      <c r="E41" s="17">
        <f t="shared" si="0"/>
        <v>29166.666666666672</v>
      </c>
    </row>
    <row r="42" spans="1:5" x14ac:dyDescent="0.35">
      <c r="A42" s="16">
        <v>33</v>
      </c>
      <c r="B42" s="18">
        <f>B10 - SUM(C10:C41)</f>
        <v>111111.11111111171</v>
      </c>
      <c r="C42" s="5">
        <f>IF(B4 &gt;= A42,B10/B4,0)</f>
        <v>27777.777777777777</v>
      </c>
      <c r="D42" s="5">
        <f>(B42 / 100) * B6</f>
        <v>1111.111111111117</v>
      </c>
      <c r="E42" s="17">
        <f t="shared" si="0"/>
        <v>28888.888888888894</v>
      </c>
    </row>
    <row r="43" spans="1:5" x14ac:dyDescent="0.35">
      <c r="A43" s="16">
        <v>34</v>
      </c>
      <c r="B43" s="18">
        <f>B10 - SUM(C10:C42)</f>
        <v>83333.333333333954</v>
      </c>
      <c r="C43" s="5">
        <f>IF(B4 &gt;= A43,B10/B4,0)</f>
        <v>27777.777777777777</v>
      </c>
      <c r="D43" s="5">
        <f>(B43 / 100) * B6</f>
        <v>833.33333333333951</v>
      </c>
      <c r="E43" s="17">
        <f t="shared" si="0"/>
        <v>28611.111111111117</v>
      </c>
    </row>
    <row r="44" spans="1:5" x14ac:dyDescent="0.35">
      <c r="A44" s="16">
        <v>35</v>
      </c>
      <c r="B44" s="18">
        <f>B10 - SUM(C10:C43)</f>
        <v>55555.555555556202</v>
      </c>
      <c r="C44" s="5">
        <f>IF(B4 &gt;= A44,B10/B4,0)</f>
        <v>27777.777777777777</v>
      </c>
      <c r="D44" s="5">
        <f>(B44 / 100) * B6</f>
        <v>555.55555555556202</v>
      </c>
      <c r="E44" s="17">
        <f t="shared" si="0"/>
        <v>28333.333333333339</v>
      </c>
    </row>
    <row r="45" spans="1:5" x14ac:dyDescent="0.35">
      <c r="A45" s="19">
        <v>36</v>
      </c>
      <c r="B45" s="18">
        <f>B10 - SUM(C10:C44)</f>
        <v>27777.77777777845</v>
      </c>
      <c r="C45" s="5">
        <f>IF(B4 &gt;= A45,B10/B4,0)</f>
        <v>27777.777777777777</v>
      </c>
      <c r="D45" s="5">
        <f>(B45 / 100) * B6</f>
        <v>277.77777777778448</v>
      </c>
      <c r="E45" s="5">
        <f t="shared" si="0"/>
        <v>28055.555555555562</v>
      </c>
    </row>
    <row r="46" spans="1:5" x14ac:dyDescent="0.35">
      <c r="A46" s="34" t="s">
        <v>13</v>
      </c>
      <c r="B46" s="34"/>
      <c r="C46" s="20">
        <f>SUM(C10:C45)</f>
        <v>999999.9999999993</v>
      </c>
      <c r="D46" s="20">
        <f t="shared" ref="D46:E46" si="1">SUM(D10:D45)</f>
        <v>185000.00000000009</v>
      </c>
      <c r="E46" s="20">
        <f t="shared" si="1"/>
        <v>1185000</v>
      </c>
    </row>
  </sheetData>
  <mergeCells count="5">
    <mergeCell ref="A1:E1"/>
    <mergeCell ref="A46:B46"/>
    <mergeCell ref="C4:D4"/>
    <mergeCell ref="C5:D5"/>
    <mergeCell ref="C6:D6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Buhfin42</dc:creator>
  <cp:lastModifiedBy>Усольцева Анастасия Валерьевна</cp:lastModifiedBy>
  <cp:lastPrinted>2015-01-13T10:18:02Z</cp:lastPrinted>
  <dcterms:created xsi:type="dcterms:W3CDTF">2015-01-13T10:08:59Z</dcterms:created>
  <dcterms:modified xsi:type="dcterms:W3CDTF">2015-01-14T00:11:51Z</dcterms:modified>
</cp:coreProperties>
</file>