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4" sheetId="2" r:id="rId2"/>
  </sheets>
  <definedNames>
    <definedName name="_xlnm.Print_Area" localSheetId="0">'приложение 3'!$A$1:$H$38</definedName>
  </definedNames>
  <calcPr fullCalcOnLoad="1"/>
</workbook>
</file>

<file path=xl/sharedStrings.xml><?xml version="1.0" encoding="utf-8"?>
<sst xmlns="http://schemas.openxmlformats.org/spreadsheetml/2006/main" count="118" uniqueCount="70">
  <si>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</si>
  <si>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</si>
  <si>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</si>
  <si>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</si>
  <si>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</si>
  <si>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</si>
  <si>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</si>
  <si>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</si>
  <si>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</si>
  <si>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</si>
  <si>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</si>
  <si>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</si>
  <si>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</si>
  <si>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-/+</t>
  </si>
  <si>
    <t>%</t>
  </si>
  <si>
    <t>Пояснения по достигнутым значениям</t>
  </si>
  <si>
    <t>Отклонение</t>
  </si>
  <si>
    <t>Подпрограмма 1 «Оказание услуг в сфере культуры в Слюдянском муниципальном районе»</t>
  </si>
  <si>
    <t>к-во</t>
  </si>
  <si>
    <t>ед.</t>
  </si>
  <si>
    <t>Подпрограмма 2 «Оказание библиотечных услуг в Слюдянском муниципальном районе»</t>
  </si>
  <si>
    <t>занятия</t>
  </si>
  <si>
    <t>2.1. Формирование, учет, обработка, сохранность книжного фонда:</t>
  </si>
  <si>
    <t>Показатель результативности 2.1.1.                         Формирование, учет, обработка, сохранность книжного фонда.</t>
  </si>
  <si>
    <t>2.2.Осуществление библиотечного, библиографического и информационного обслуживания пользователей библиотеки:</t>
  </si>
  <si>
    <t>Показатель результативности 2.2.1.                      Количество пользователей в -  год</t>
  </si>
  <si>
    <t>Показатель результативности 2.2.2.                          Количество книговыдач в – год</t>
  </si>
  <si>
    <t>Показатель результативности 2.2.3.                         Количество выданных библиографических справок - в год</t>
  </si>
  <si>
    <t>2.3.Ведение методической работы в области библиотековедения, библиографии:</t>
  </si>
  <si>
    <t>Показатель результативности 2.3.1.                        Ведение методической работы в области библиотековедения, библиографии.</t>
  </si>
  <si>
    <t>2.4. Осуществление культурно-просветительских мероприятий:</t>
  </si>
  <si>
    <t>Показатель результативности 2.4.1.                        Число организованных книжных выставок – в год</t>
  </si>
  <si>
    <t>Показатель результативности 2.4.2.                        Количество проведенных массовых мероприятий в год</t>
  </si>
  <si>
    <t xml:space="preserve">Показатель результативности 2.4.3.                         Создание электронных слайд – презентаций  </t>
  </si>
  <si>
    <t>экз.</t>
  </si>
  <si>
    <t>чел.</t>
  </si>
  <si>
    <t xml:space="preserve">Председатель МКУ "Комитет по социальной политике и культуре муниципального образования Слюдянский район"                                                                                                                                                    </t>
  </si>
  <si>
    <t>Дурных А.В.</t>
  </si>
  <si>
    <t>Начальник МКУ "Межотраслевая централизованная бухгалтерия муниципального образования Слюдянский район"</t>
  </si>
  <si>
    <t>Кайсарова Н.Н.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</si>
  <si>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</si>
  <si>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</si>
  <si>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</si>
  <si>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r>
      <t xml:space="preserve">                    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</si>
  <si>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</si>
  <si>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</si>
  <si>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</si>
  <si>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 xml:space="preserve">Пояснения по
освоению
объемов
фина           финансирования
</t>
  </si>
  <si>
    <t>Итого Подпрограмма 1  «Оказание услуг в сфере культуры в Слюдянском муниципальном районе»</t>
  </si>
  <si>
    <t>МБ</t>
  </si>
  <si>
    <t>ОБ</t>
  </si>
  <si>
    <t>ФБ</t>
  </si>
  <si>
    <t>ДИ</t>
  </si>
  <si>
    <t>1.1 Основное мероприятие. Организация и проведение культурно-досуговых мероприятий на территории Слюдянского района</t>
  </si>
  <si>
    <t>Итого Подпрограмма 2  «Оказание библиотечных услуг в Слюдянском муниципальном районе»</t>
  </si>
  <si>
    <t>2.1 Основное мероприятие. Библиотечное обслуживание населения МО Слюдянский район</t>
  </si>
  <si>
    <t>1.1.Организация и проведение культурно - досуговых мероприятий:</t>
  </si>
  <si>
    <t>Показатель результативности 1.1.1                         Число клубных формиований</t>
  </si>
  <si>
    <t>Показатель результативности 1.1.2.                            Число участников клубных формирований</t>
  </si>
  <si>
    <t>Показатель результативности 1.1.3.                         Число проведенных мероприятий</t>
  </si>
  <si>
    <t xml:space="preserve">Показатель результативности 1.1.4.                          Число культурно-досуговых мероприятий </t>
  </si>
  <si>
    <t>Показатель результативности 1.1.5.                          Число человек принявших участие в мероприятиях</t>
  </si>
  <si>
    <t>Всего:</t>
  </si>
  <si>
    <t>2.2 Комплектование книжных фондов библиотек муниципальных образований Иркутской области</t>
  </si>
  <si>
    <t>2.3 Расходы на комплектование книжных фондов библиотек муниципальных образований и государственных библиотек городов Москвы и Санкт-Петербурга</t>
  </si>
  <si>
    <r>
      <t xml:space="preserve">достигнутых    на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</si>
  <si>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                                              (отчетный период)</t>
  </si>
  <si>
    <t>«Развитие культуры в муниципальном образовании Слюдянский район на 2014 – 2019 годы»</t>
  </si>
  <si>
    <t xml:space="preserve">Итого по муниципальной программе «Развитие культуры в муниципальном образовании Слюдянский район на 2014 – 2019 годы» </t>
  </si>
  <si>
    <t>4 квартал 2017г.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</si>
</sst>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#,##0.0"/>
    <numFmt numFmtId="188" formatCode="#,##0.000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8" xfId="0" applyFill="1" applyBorder="1" applyAlignment="1">
      <alignment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187" fontId="0" fillId="0" borderId="1" xfId="0" applyNumberFormat="1" applyFill="1" applyBorder="1" applyAlignment="1">
      <alignment horizontal="center"/>
    </xf>
    <xf numFmtId="187" fontId="0" fillId="0" borderId="4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87" fontId="0" fillId="0" borderId="2" xfId="0" applyNumberFormat="1" applyFill="1" applyBorder="1" applyAlignment="1">
      <alignment horizontal="center"/>
    </xf>
    <xf numFmtId="187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8</xdr:row>
      <xdr:rowOff>190500</xdr:rowOff>
    </xdr:from>
    <xdr:to>
      <xdr:col>5</xdr:col>
      <xdr:colOff>314325</xdr:colOff>
      <xdr:row>8</xdr:row>
      <xdr:rowOff>190500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543425" y="1790700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8</xdr:row>
      <xdr:rowOff>9525</xdr:rowOff>
    </xdr:from>
    <xdr:to>
      <xdr:col>5</xdr:col>
      <xdr:colOff>666750</xdr:colOff>
      <xdr:row>8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314825" y="1495425"/>
          <a:ext cx="195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workbookViewId="0" topLeftCell="A1">
      <selection activeCell="G19" sqref="G19"/>
    </sheetView>
  </sheetViews>
  <sheetFormatPr defaultColWidth="9.140625" defaultRowHeight="12.75"/>
  <cols>
    <col min="1" max="1" width="6.140625" style="0" customWidth="1"/>
    <col min="2" max="2" width="41.28125" style="0" customWidth="1"/>
    <col min="4" max="4" width="12.8515625" style="30" customWidth="1"/>
    <col min="5" max="5" width="11.00390625" style="103" customWidth="1"/>
    <col min="8" max="8" width="13.7109375" style="0" customWidth="1"/>
    <col min="9" max="9" width="0.13671875" style="0" customWidth="1"/>
  </cols>
  <sheetData>
    <row r="1" spans="5:9" ht="15.75">
      <c r="E1" s="71"/>
      <c r="I1" s="1" t="s">
        <v>0</v>
      </c>
    </row>
    <row r="2" spans="5:9" ht="15.75">
      <c r="E2" s="71"/>
      <c r="I2" s="1" t="s">
        <v>1</v>
      </c>
    </row>
    <row r="3" spans="5:9" ht="15.75">
      <c r="E3" s="71"/>
      <c r="I3" s="1" t="s">
        <v>2</v>
      </c>
    </row>
    <row r="4" spans="5:9" ht="15.75">
      <c r="E4" s="71"/>
      <c r="I4" s="1" t="s">
        <v>3</v>
      </c>
    </row>
    <row r="5" spans="5:9" ht="15.75">
      <c r="E5" s="71"/>
      <c r="I5" s="1" t="s">
        <v>4</v>
      </c>
    </row>
    <row r="6" spans="5:10" ht="17.25">
      <c r="E6" s="71"/>
      <c r="J6" s="2"/>
    </row>
    <row r="7" spans="1:5" ht="12.75" customHeight="1">
      <c r="A7" t="s">
        <v>6</v>
      </c>
      <c r="E7" s="71"/>
    </row>
    <row r="8" spans="2:10" ht="17.25" customHeight="1">
      <c r="B8" s="3" t="s">
        <v>67</v>
      </c>
      <c r="C8" s="3"/>
      <c r="D8" s="31"/>
      <c r="E8" s="102"/>
      <c r="F8" s="3"/>
      <c r="G8" s="3"/>
      <c r="H8" s="3"/>
      <c r="I8" s="3"/>
      <c r="J8" s="3"/>
    </row>
    <row r="9" spans="3:6" ht="15.75">
      <c r="C9" t="s">
        <v>65</v>
      </c>
      <c r="E9" s="102" t="s">
        <v>69</v>
      </c>
      <c r="F9" s="3"/>
    </row>
    <row r="10" ht="17.25">
      <c r="C10" s="4" t="s">
        <v>5</v>
      </c>
    </row>
    <row r="11" ht="13.5" thickBot="1"/>
    <row r="12" spans="1:8" ht="25.5" customHeight="1">
      <c r="A12" s="81" t="s">
        <v>7</v>
      </c>
      <c r="B12" s="73" t="s">
        <v>8</v>
      </c>
      <c r="C12" s="84" t="s">
        <v>9</v>
      </c>
      <c r="D12" s="86" t="s">
        <v>10</v>
      </c>
      <c r="E12" s="86"/>
      <c r="F12" s="73" t="s">
        <v>16</v>
      </c>
      <c r="G12" s="73"/>
      <c r="H12" s="74" t="s">
        <v>15</v>
      </c>
    </row>
    <row r="13" spans="1:8" ht="16.5" customHeight="1" thickBot="1">
      <c r="A13" s="82"/>
      <c r="B13" s="83"/>
      <c r="C13" s="85"/>
      <c r="D13" s="48" t="s">
        <v>11</v>
      </c>
      <c r="E13" s="104" t="s">
        <v>12</v>
      </c>
      <c r="F13" s="20" t="s">
        <v>13</v>
      </c>
      <c r="G13" s="19" t="s">
        <v>14</v>
      </c>
      <c r="H13" s="75"/>
    </row>
    <row r="14" spans="1:8" ht="13.5" thickBot="1">
      <c r="A14" s="21"/>
      <c r="B14" s="76" t="s">
        <v>17</v>
      </c>
      <c r="C14" s="76"/>
      <c r="D14" s="76"/>
      <c r="E14" s="76"/>
      <c r="F14" s="76"/>
      <c r="G14" s="76"/>
      <c r="H14" s="77"/>
    </row>
    <row r="15" spans="1:8" s="30" customFormat="1" ht="27.75" customHeight="1">
      <c r="A15" s="32"/>
      <c r="B15" s="33" t="s">
        <v>56</v>
      </c>
      <c r="C15" s="34"/>
      <c r="D15" s="34"/>
      <c r="E15" s="105"/>
      <c r="F15" s="34"/>
      <c r="G15" s="35"/>
      <c r="H15" s="36"/>
    </row>
    <row r="16" spans="1:8" s="30" customFormat="1" ht="31.5" customHeight="1">
      <c r="A16" s="37"/>
      <c r="B16" s="38" t="s">
        <v>57</v>
      </c>
      <c r="C16" s="39" t="s">
        <v>18</v>
      </c>
      <c r="D16" s="39">
        <v>10</v>
      </c>
      <c r="E16" s="106">
        <v>13</v>
      </c>
      <c r="F16" s="39">
        <f>SUM(E16-D16)</f>
        <v>3</v>
      </c>
      <c r="G16" s="40">
        <f>SUM(E16*100/D16)</f>
        <v>130</v>
      </c>
      <c r="H16" s="41"/>
    </row>
    <row r="17" spans="1:8" s="30" customFormat="1" ht="25.5">
      <c r="A17" s="37"/>
      <c r="B17" s="38" t="s">
        <v>58</v>
      </c>
      <c r="C17" s="39" t="s">
        <v>19</v>
      </c>
      <c r="D17" s="39">
        <v>120</v>
      </c>
      <c r="E17" s="106">
        <v>163</v>
      </c>
      <c r="F17" s="39">
        <f>SUM(E17-D17)</f>
        <v>43</v>
      </c>
      <c r="G17" s="40">
        <f>SUM(E17*100/D17)</f>
        <v>135.83333333333334</v>
      </c>
      <c r="H17" s="41"/>
    </row>
    <row r="18" spans="1:8" s="30" customFormat="1" ht="30.75" customHeight="1" thickBot="1">
      <c r="A18" s="42"/>
      <c r="B18" s="43" t="s">
        <v>59</v>
      </c>
      <c r="C18" s="44" t="s">
        <v>19</v>
      </c>
      <c r="D18" s="44">
        <v>625</v>
      </c>
      <c r="E18" s="107">
        <v>737</v>
      </c>
      <c r="F18" s="44">
        <f>SUM(E18-D18)</f>
        <v>112</v>
      </c>
      <c r="G18" s="45">
        <f>SUM(E18*100/D18)</f>
        <v>117.92</v>
      </c>
      <c r="H18" s="46"/>
    </row>
    <row r="19" spans="1:8" s="30" customFormat="1" ht="25.5">
      <c r="A19" s="37"/>
      <c r="B19" s="38" t="s">
        <v>60</v>
      </c>
      <c r="C19" s="39" t="s">
        <v>19</v>
      </c>
      <c r="D19" s="39">
        <v>180</v>
      </c>
      <c r="E19" s="106">
        <v>289</v>
      </c>
      <c r="F19" s="39">
        <f>SUM(E19-D19)</f>
        <v>109</v>
      </c>
      <c r="G19" s="40">
        <f>SUM(E19*100/D19)</f>
        <v>160.55555555555554</v>
      </c>
      <c r="H19" s="47"/>
    </row>
    <row r="20" spans="1:8" s="30" customFormat="1" ht="39" thickBot="1">
      <c r="A20" s="37"/>
      <c r="B20" s="38" t="s">
        <v>61</v>
      </c>
      <c r="C20" s="39" t="s">
        <v>19</v>
      </c>
      <c r="D20" s="39">
        <v>29900</v>
      </c>
      <c r="E20" s="106">
        <v>80486</v>
      </c>
      <c r="F20" s="39">
        <f>SUM(E20-D20)</f>
        <v>50586</v>
      </c>
      <c r="G20" s="40">
        <f>SUM(E20*100/D20)</f>
        <v>269.18394648829434</v>
      </c>
      <c r="H20" s="47"/>
    </row>
    <row r="21" spans="1:8" ht="13.5" thickBot="1">
      <c r="A21" s="78" t="s">
        <v>20</v>
      </c>
      <c r="B21" s="79"/>
      <c r="C21" s="79"/>
      <c r="D21" s="79"/>
      <c r="E21" s="79"/>
      <c r="F21" s="79"/>
      <c r="G21" s="79"/>
      <c r="H21" s="80"/>
    </row>
    <row r="22" spans="1:8" ht="25.5">
      <c r="A22" s="32"/>
      <c r="B22" s="33" t="s">
        <v>22</v>
      </c>
      <c r="C22" s="66"/>
      <c r="D22" s="66"/>
      <c r="E22" s="108"/>
      <c r="F22" s="66"/>
      <c r="G22" s="66"/>
      <c r="H22" s="69"/>
    </row>
    <row r="23" spans="1:8" ht="39" thickBot="1">
      <c r="A23" s="42"/>
      <c r="B23" s="43" t="s">
        <v>23</v>
      </c>
      <c r="C23" s="44" t="s">
        <v>34</v>
      </c>
      <c r="D23" s="44">
        <v>154163</v>
      </c>
      <c r="E23" s="107">
        <v>151125</v>
      </c>
      <c r="F23" s="44">
        <f aca="true" t="shared" si="0" ref="F23:F33">SUM(E23-D23)</f>
        <v>-3038</v>
      </c>
      <c r="G23" s="45">
        <f>SUM(E23*100/D23)</f>
        <v>98.02935853609492</v>
      </c>
      <c r="H23" s="70"/>
    </row>
    <row r="24" spans="1:8" ht="51">
      <c r="A24" s="32"/>
      <c r="B24" s="33" t="s">
        <v>24</v>
      </c>
      <c r="C24" s="66"/>
      <c r="D24" s="66"/>
      <c r="E24" s="108"/>
      <c r="F24" s="66"/>
      <c r="G24" s="66"/>
      <c r="H24" s="69"/>
    </row>
    <row r="25" spans="1:8" ht="25.5">
      <c r="A25" s="24"/>
      <c r="B25" s="5" t="s">
        <v>25</v>
      </c>
      <c r="C25" s="6" t="s">
        <v>35</v>
      </c>
      <c r="D25" s="39">
        <v>13300</v>
      </c>
      <c r="E25" s="106">
        <v>15267</v>
      </c>
      <c r="F25" s="6">
        <f t="shared" si="0"/>
        <v>1967</v>
      </c>
      <c r="G25" s="18">
        <f>SUM(E25*100/D25)</f>
        <v>114.78947368421052</v>
      </c>
      <c r="H25" s="14"/>
    </row>
    <row r="26" spans="1:8" ht="25.5">
      <c r="A26" s="24"/>
      <c r="B26" s="5" t="s">
        <v>26</v>
      </c>
      <c r="C26" s="6" t="s">
        <v>34</v>
      </c>
      <c r="D26" s="39">
        <v>244100</v>
      </c>
      <c r="E26" s="106">
        <v>297115</v>
      </c>
      <c r="F26" s="6">
        <f t="shared" si="0"/>
        <v>53015</v>
      </c>
      <c r="G26" s="18">
        <f>SUM(E26*100/D26)</f>
        <v>121.71855796804589</v>
      </c>
      <c r="H26" s="14"/>
    </row>
    <row r="27" spans="1:8" ht="39" thickBot="1">
      <c r="A27" s="25"/>
      <c r="B27" s="9" t="s">
        <v>27</v>
      </c>
      <c r="C27" s="10" t="s">
        <v>19</v>
      </c>
      <c r="D27" s="44">
        <v>5100</v>
      </c>
      <c r="E27" s="107">
        <v>5683</v>
      </c>
      <c r="F27" s="10">
        <f t="shared" si="0"/>
        <v>583</v>
      </c>
      <c r="G27" s="17">
        <f>SUM(E27*100/D27)</f>
        <v>111.43137254901961</v>
      </c>
      <c r="H27" s="15"/>
    </row>
    <row r="28" spans="1:8" ht="43.5" customHeight="1">
      <c r="A28" s="22"/>
      <c r="B28" s="7" t="s">
        <v>28</v>
      </c>
      <c r="C28" s="12"/>
      <c r="D28" s="66"/>
      <c r="E28" s="108"/>
      <c r="F28" s="12"/>
      <c r="G28" s="23"/>
      <c r="H28" s="13"/>
    </row>
    <row r="29" spans="1:8" ht="39" thickBot="1">
      <c r="A29" s="25"/>
      <c r="B29" s="9" t="s">
        <v>29</v>
      </c>
      <c r="C29" s="10" t="s">
        <v>21</v>
      </c>
      <c r="D29" s="44">
        <v>8</v>
      </c>
      <c r="E29" s="107">
        <v>10</v>
      </c>
      <c r="F29" s="10">
        <f t="shared" si="0"/>
        <v>2</v>
      </c>
      <c r="G29" s="17">
        <f>SUM(E29*100/D29)</f>
        <v>125</v>
      </c>
      <c r="H29" s="15"/>
    </row>
    <row r="30" spans="1:8" ht="25.5">
      <c r="A30" s="22"/>
      <c r="B30" s="7" t="s">
        <v>30</v>
      </c>
      <c r="C30" s="12"/>
      <c r="D30" s="66"/>
      <c r="E30" s="109"/>
      <c r="F30" s="12"/>
      <c r="G30" s="23"/>
      <c r="H30" s="13"/>
    </row>
    <row r="31" spans="1:8" ht="38.25">
      <c r="A31" s="24"/>
      <c r="B31" s="5" t="s">
        <v>31</v>
      </c>
      <c r="C31" s="6" t="s">
        <v>19</v>
      </c>
      <c r="D31" s="39">
        <v>300</v>
      </c>
      <c r="E31" s="106">
        <v>615</v>
      </c>
      <c r="F31" s="6">
        <f t="shared" si="0"/>
        <v>315</v>
      </c>
      <c r="G31" s="18">
        <f>SUM(E31*100/D31)</f>
        <v>205</v>
      </c>
      <c r="H31" s="14"/>
    </row>
    <row r="32" spans="1:8" ht="38.25">
      <c r="A32" s="24"/>
      <c r="B32" s="5" t="s">
        <v>32</v>
      </c>
      <c r="C32" s="6" t="s">
        <v>19</v>
      </c>
      <c r="D32" s="39">
        <v>1200</v>
      </c>
      <c r="E32" s="106">
        <v>1654</v>
      </c>
      <c r="F32" s="6">
        <f t="shared" si="0"/>
        <v>454</v>
      </c>
      <c r="G32" s="18">
        <f>SUM(E32*100/D32)</f>
        <v>137.83333333333334</v>
      </c>
      <c r="H32" s="14"/>
    </row>
    <row r="33" spans="1:8" ht="26.25" thickBot="1">
      <c r="A33" s="25"/>
      <c r="B33" s="9" t="s">
        <v>33</v>
      </c>
      <c r="C33" s="10" t="s">
        <v>19</v>
      </c>
      <c r="D33" s="44">
        <v>60</v>
      </c>
      <c r="E33" s="107">
        <v>379</v>
      </c>
      <c r="F33" s="10">
        <f t="shared" si="0"/>
        <v>319</v>
      </c>
      <c r="G33" s="17">
        <f>SUM(E33*100/D33)</f>
        <v>631.6666666666666</v>
      </c>
      <c r="H33" s="15"/>
    </row>
    <row r="35" spans="1:3" ht="12.75">
      <c r="A35" s="72" t="s">
        <v>36</v>
      </c>
      <c r="B35" s="72"/>
      <c r="C35" s="72"/>
    </row>
    <row r="36" spans="1:6" ht="14.25" customHeight="1">
      <c r="A36" s="72"/>
      <c r="B36" s="72"/>
      <c r="C36" s="72"/>
      <c r="D36" s="67"/>
      <c r="E36" s="110" t="s">
        <v>37</v>
      </c>
      <c r="F36" s="16"/>
    </row>
    <row r="37" spans="1:3" ht="12.75">
      <c r="A37" s="72" t="s">
        <v>38</v>
      </c>
      <c r="B37" s="72"/>
      <c r="C37" s="72"/>
    </row>
    <row r="38" spans="1:5" ht="18.75" customHeight="1">
      <c r="A38" s="72"/>
      <c r="B38" s="72"/>
      <c r="C38" s="72"/>
      <c r="D38" s="68"/>
      <c r="E38" s="103" t="s">
        <v>39</v>
      </c>
    </row>
  </sheetData>
  <mergeCells count="10">
    <mergeCell ref="A35:C36"/>
    <mergeCell ref="A37:C38"/>
    <mergeCell ref="F12:G12"/>
    <mergeCell ref="H12:H13"/>
    <mergeCell ref="B14:H14"/>
    <mergeCell ref="A21:H21"/>
    <mergeCell ref="A12:A13"/>
    <mergeCell ref="B12:B13"/>
    <mergeCell ref="C12:C13"/>
    <mergeCell ref="D12:E12"/>
  </mergeCells>
  <printOptions/>
  <pageMargins left="0.75" right="0.75" top="0.17" bottom="0.1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15" zoomScaleSheetLayoutView="115" workbookViewId="0" topLeftCell="A1">
      <selection activeCell="E28" sqref="E28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0.7109375" style="0" customWidth="1"/>
    <col min="4" max="4" width="14.140625" style="30" customWidth="1"/>
    <col min="5" max="5" width="13.57421875" style="30" customWidth="1"/>
    <col min="6" max="6" width="14.7109375" style="30" customWidth="1"/>
    <col min="7" max="7" width="14.28125" style="30" customWidth="1"/>
    <col min="8" max="8" width="19.421875" style="0" customWidth="1"/>
  </cols>
  <sheetData>
    <row r="1" ht="15.75">
      <c r="H1" s="1" t="s">
        <v>40</v>
      </c>
    </row>
    <row r="2" ht="15.75">
      <c r="H2" s="1" t="s">
        <v>41</v>
      </c>
    </row>
    <row r="3" ht="15.75">
      <c r="H3" s="1" t="s">
        <v>2</v>
      </c>
    </row>
    <row r="4" ht="15.75">
      <c r="H4" s="1" t="s">
        <v>3</v>
      </c>
    </row>
    <row r="6" ht="12.75">
      <c r="A6" t="s">
        <v>42</v>
      </c>
    </row>
    <row r="7" spans="2:8" ht="12.75">
      <c r="B7" s="3" t="s">
        <v>67</v>
      </c>
      <c r="C7" s="3"/>
      <c r="D7" s="31"/>
      <c r="E7" s="31"/>
      <c r="F7" s="31"/>
      <c r="G7" s="31"/>
      <c r="H7" s="3"/>
    </row>
    <row r="8" spans="3:6" ht="15.75">
      <c r="C8" t="s">
        <v>43</v>
      </c>
      <c r="E8" s="31" t="s">
        <v>69</v>
      </c>
      <c r="F8" s="31"/>
    </row>
    <row r="9" ht="9.75" customHeight="1">
      <c r="C9" s="4" t="s">
        <v>66</v>
      </c>
    </row>
    <row r="10" ht="13.5" thickBot="1"/>
    <row r="11" spans="1:8" ht="54.75" customHeight="1">
      <c r="A11" s="81" t="s">
        <v>7</v>
      </c>
      <c r="B11" s="73" t="s">
        <v>44</v>
      </c>
      <c r="C11" s="73" t="s">
        <v>45</v>
      </c>
      <c r="D11" s="86" t="s">
        <v>46</v>
      </c>
      <c r="E11" s="86"/>
      <c r="F11" s="86" t="s">
        <v>16</v>
      </c>
      <c r="G11" s="86"/>
      <c r="H11" s="74" t="s">
        <v>47</v>
      </c>
    </row>
    <row r="12" spans="1:8" ht="43.5" customHeight="1" thickBot="1">
      <c r="A12" s="82"/>
      <c r="B12" s="83"/>
      <c r="C12" s="85"/>
      <c r="D12" s="48" t="s">
        <v>11</v>
      </c>
      <c r="E12" s="48" t="s">
        <v>12</v>
      </c>
      <c r="F12" s="49" t="s">
        <v>13</v>
      </c>
      <c r="G12" s="48" t="s">
        <v>14</v>
      </c>
      <c r="H12" s="75"/>
    </row>
    <row r="13" spans="1:8" ht="43.5" customHeight="1">
      <c r="A13" s="90">
        <v>1</v>
      </c>
      <c r="B13" s="87" t="s">
        <v>48</v>
      </c>
      <c r="C13" s="52" t="s">
        <v>62</v>
      </c>
      <c r="D13" s="62">
        <f>SUM(D14:D17)</f>
        <v>6853.2</v>
      </c>
      <c r="E13" s="62">
        <f>SUM(E14:E17)</f>
        <v>6817.7</v>
      </c>
      <c r="F13" s="62">
        <f>SUM(E13-D13)</f>
        <v>-35.5</v>
      </c>
      <c r="G13" s="59">
        <f>SUM(E13*100/D13)</f>
        <v>99.48199381310921</v>
      </c>
      <c r="H13" s="53"/>
    </row>
    <row r="14" spans="1:8" ht="15" customHeight="1">
      <c r="A14" s="91"/>
      <c r="B14" s="88"/>
      <c r="C14" s="26" t="s">
        <v>49</v>
      </c>
      <c r="D14" s="57">
        <f>SUM(D18)</f>
        <v>6853.2</v>
      </c>
      <c r="E14" s="57">
        <f>SUM(E18)</f>
        <v>6817.7</v>
      </c>
      <c r="F14" s="57">
        <f>SUM(E14-D14)</f>
        <v>-35.5</v>
      </c>
      <c r="G14" s="60">
        <f>SUM(E14*100/D14)</f>
        <v>99.48199381310921</v>
      </c>
      <c r="H14" s="54"/>
    </row>
    <row r="15" spans="1:8" ht="15" customHeight="1">
      <c r="A15" s="91"/>
      <c r="B15" s="88"/>
      <c r="C15" s="26" t="s">
        <v>50</v>
      </c>
      <c r="D15" s="57"/>
      <c r="E15" s="57"/>
      <c r="F15" s="57"/>
      <c r="G15" s="60"/>
      <c r="H15" s="54"/>
    </row>
    <row r="16" spans="1:8" ht="15" customHeight="1">
      <c r="A16" s="91"/>
      <c r="B16" s="88"/>
      <c r="C16" s="26" t="s">
        <v>51</v>
      </c>
      <c r="D16" s="57"/>
      <c r="E16" s="57"/>
      <c r="F16" s="57"/>
      <c r="G16" s="60"/>
      <c r="H16" s="54"/>
    </row>
    <row r="17" spans="1:8" ht="16.5" customHeight="1">
      <c r="A17" s="92"/>
      <c r="B17" s="89"/>
      <c r="C17" s="26" t="s">
        <v>52</v>
      </c>
      <c r="D17" s="57"/>
      <c r="E17" s="57"/>
      <c r="F17" s="57"/>
      <c r="G17" s="60"/>
      <c r="H17" s="27"/>
    </row>
    <row r="18" spans="1:8" ht="18.75" customHeight="1">
      <c r="A18" s="96">
        <v>2</v>
      </c>
      <c r="B18" s="97" t="s">
        <v>53</v>
      </c>
      <c r="C18" s="50" t="s">
        <v>49</v>
      </c>
      <c r="D18" s="57">
        <v>6853.2</v>
      </c>
      <c r="E18" s="57">
        <v>6817.7</v>
      </c>
      <c r="F18" s="57">
        <f>SUM(E18-D18)</f>
        <v>-35.5</v>
      </c>
      <c r="G18" s="60">
        <f>SUM(E18*100/D18)</f>
        <v>99.48199381310921</v>
      </c>
      <c r="H18" s="51"/>
    </row>
    <row r="19" spans="1:8" ht="18.75" customHeight="1">
      <c r="A19" s="96"/>
      <c r="B19" s="97"/>
      <c r="C19" s="26" t="s">
        <v>50</v>
      </c>
      <c r="D19" s="57"/>
      <c r="E19" s="57"/>
      <c r="F19" s="57"/>
      <c r="G19" s="60"/>
      <c r="H19" s="27"/>
    </row>
    <row r="20" spans="1:8" ht="18.75" customHeight="1">
      <c r="A20" s="96"/>
      <c r="B20" s="97"/>
      <c r="C20" s="26" t="s">
        <v>51</v>
      </c>
      <c r="D20" s="57"/>
      <c r="E20" s="57"/>
      <c r="F20" s="57"/>
      <c r="G20" s="60"/>
      <c r="H20" s="27"/>
    </row>
    <row r="21" spans="1:8" ht="16.5" customHeight="1" thickBot="1">
      <c r="A21" s="82"/>
      <c r="B21" s="98"/>
      <c r="C21" s="28" t="s">
        <v>52</v>
      </c>
      <c r="D21" s="58"/>
      <c r="E21" s="58"/>
      <c r="F21" s="58"/>
      <c r="G21" s="61"/>
      <c r="H21" s="11"/>
    </row>
    <row r="22" spans="1:8" ht="16.5" customHeight="1">
      <c r="A22" s="92">
        <v>3</v>
      </c>
      <c r="B22" s="99" t="s">
        <v>54</v>
      </c>
      <c r="C22" s="50" t="s">
        <v>62</v>
      </c>
      <c r="D22" s="63">
        <f>SUM(D23:D26)</f>
        <v>16289.529999999999</v>
      </c>
      <c r="E22" s="63">
        <f>SUM(E23:E26)</f>
        <v>16207.899999999998</v>
      </c>
      <c r="F22" s="63">
        <f>SUM(E22-D22)</f>
        <v>-81.63000000000102</v>
      </c>
      <c r="G22" s="64">
        <f>SUM(E22*100/D22)</f>
        <v>99.49888056929818</v>
      </c>
      <c r="H22" s="65"/>
    </row>
    <row r="23" spans="1:8" ht="18.75" customHeight="1">
      <c r="A23" s="96"/>
      <c r="B23" s="100"/>
      <c r="C23" s="26" t="s">
        <v>49</v>
      </c>
      <c r="D23" s="57">
        <f>SUM(D27+D31+D35)</f>
        <v>16241.4</v>
      </c>
      <c r="E23" s="57">
        <f>SUM(E27)</f>
        <v>16159.8</v>
      </c>
      <c r="F23" s="57">
        <f>SUM(E23-D23)</f>
        <v>-81.60000000000036</v>
      </c>
      <c r="G23" s="60">
        <f>SUM(E23*100/D23)</f>
        <v>99.49758025785955</v>
      </c>
      <c r="H23" s="8"/>
    </row>
    <row r="24" spans="1:8" ht="18.75" customHeight="1">
      <c r="A24" s="96"/>
      <c r="B24" s="100"/>
      <c r="C24" s="26" t="s">
        <v>50</v>
      </c>
      <c r="D24" s="57">
        <f>SUM(D28)</f>
        <v>32.3</v>
      </c>
      <c r="E24" s="57">
        <f>SUM(E28)</f>
        <v>32.3</v>
      </c>
      <c r="F24" s="57">
        <f>SUM(E24-D24)</f>
        <v>0</v>
      </c>
      <c r="G24" s="60">
        <f>SUM(E24*100/D24)</f>
        <v>100</v>
      </c>
      <c r="H24" s="8"/>
    </row>
    <row r="25" spans="1:8" ht="18.75" customHeight="1">
      <c r="A25" s="96"/>
      <c r="B25" s="100"/>
      <c r="C25" s="26" t="s">
        <v>51</v>
      </c>
      <c r="D25" s="57">
        <f>SUM(D29)</f>
        <v>15.83</v>
      </c>
      <c r="E25" s="57">
        <f>SUM(E29)</f>
        <v>15.8</v>
      </c>
      <c r="F25" s="57">
        <f>SUM(E25-D25)</f>
        <v>-0.02999999999999936</v>
      </c>
      <c r="G25" s="60">
        <f>SUM(E25*100/D25)</f>
        <v>99.8104864181933</v>
      </c>
      <c r="H25" s="8"/>
    </row>
    <row r="26" spans="1:8" ht="22.5" customHeight="1">
      <c r="A26" s="96"/>
      <c r="B26" s="100"/>
      <c r="C26" s="26" t="s">
        <v>52</v>
      </c>
      <c r="D26" s="57"/>
      <c r="E26" s="57"/>
      <c r="F26" s="57"/>
      <c r="G26" s="60"/>
      <c r="H26" s="8"/>
    </row>
    <row r="27" spans="1:8" ht="20.25" customHeight="1">
      <c r="A27" s="96">
        <v>4</v>
      </c>
      <c r="B27" s="97" t="s">
        <v>55</v>
      </c>
      <c r="C27" s="26" t="s">
        <v>49</v>
      </c>
      <c r="D27" s="57">
        <v>16241.4</v>
      </c>
      <c r="E27" s="57">
        <v>16159.8</v>
      </c>
      <c r="F27" s="57">
        <f>SUM(E27-D27)</f>
        <v>-81.60000000000036</v>
      </c>
      <c r="G27" s="60">
        <f>SUM(E27*100/D27)</f>
        <v>99.49758025785955</v>
      </c>
      <c r="H27" s="8"/>
    </row>
    <row r="28" spans="1:8" ht="20.25" customHeight="1">
      <c r="A28" s="96"/>
      <c r="B28" s="97"/>
      <c r="C28" s="26" t="s">
        <v>50</v>
      </c>
      <c r="D28" s="57">
        <f>32.3</f>
        <v>32.3</v>
      </c>
      <c r="E28" s="57">
        <v>32.3</v>
      </c>
      <c r="F28" s="57">
        <f>SUM(E28-D28)</f>
        <v>0</v>
      </c>
      <c r="G28" s="60">
        <f>SUM(E28*100/D28)</f>
        <v>100</v>
      </c>
      <c r="H28" s="8"/>
    </row>
    <row r="29" spans="1:8" ht="20.25" customHeight="1">
      <c r="A29" s="96"/>
      <c r="B29" s="97"/>
      <c r="C29" s="26" t="s">
        <v>51</v>
      </c>
      <c r="D29" s="57">
        <f>15.83</f>
        <v>15.83</v>
      </c>
      <c r="E29" s="57">
        <v>15.8</v>
      </c>
      <c r="F29" s="57">
        <f>SUM(E29-D29)</f>
        <v>-0.02999999999999936</v>
      </c>
      <c r="G29" s="60">
        <f>SUM(E29*100/D29)</f>
        <v>99.8104864181933</v>
      </c>
      <c r="H29" s="8"/>
    </row>
    <row r="30" spans="1:8" ht="17.25" customHeight="1" thickBot="1">
      <c r="A30" s="96"/>
      <c r="B30" s="97"/>
      <c r="C30" s="26" t="s">
        <v>52</v>
      </c>
      <c r="D30" s="57"/>
      <c r="E30" s="57"/>
      <c r="F30" s="57"/>
      <c r="G30" s="60"/>
      <c r="H30" s="8"/>
    </row>
    <row r="31" spans="1:8" ht="20.25" customHeight="1" hidden="1">
      <c r="A31" s="96">
        <v>5</v>
      </c>
      <c r="B31" s="97" t="s">
        <v>63</v>
      </c>
      <c r="C31" s="26" t="s">
        <v>49</v>
      </c>
      <c r="D31" s="57"/>
      <c r="E31" s="57"/>
      <c r="F31" s="57"/>
      <c r="G31" s="60"/>
      <c r="H31" s="8"/>
    </row>
    <row r="32" spans="1:8" ht="20.25" customHeight="1" hidden="1">
      <c r="A32" s="96"/>
      <c r="B32" s="97"/>
      <c r="C32" s="26" t="s">
        <v>50</v>
      </c>
      <c r="D32" s="57"/>
      <c r="E32" s="57"/>
      <c r="F32" s="57"/>
      <c r="G32" s="60"/>
      <c r="H32" s="8"/>
    </row>
    <row r="33" spans="1:8" ht="20.25" customHeight="1" hidden="1">
      <c r="A33" s="96"/>
      <c r="B33" s="97"/>
      <c r="C33" s="26" t="s">
        <v>51</v>
      </c>
      <c r="D33" s="57"/>
      <c r="E33" s="57"/>
      <c r="F33" s="57"/>
      <c r="G33" s="60"/>
      <c r="H33" s="8"/>
    </row>
    <row r="34" spans="1:8" ht="17.25" customHeight="1" hidden="1">
      <c r="A34" s="96"/>
      <c r="B34" s="97"/>
      <c r="C34" s="26" t="s">
        <v>52</v>
      </c>
      <c r="D34" s="57"/>
      <c r="E34" s="57"/>
      <c r="F34" s="57"/>
      <c r="G34" s="60"/>
      <c r="H34" s="8"/>
    </row>
    <row r="35" spans="1:8" ht="20.25" customHeight="1" hidden="1">
      <c r="A35" s="96">
        <v>6</v>
      </c>
      <c r="B35" s="101" t="s">
        <v>64</v>
      </c>
      <c r="C35" s="26" t="s">
        <v>49</v>
      </c>
      <c r="D35" s="57"/>
      <c r="E35" s="57"/>
      <c r="F35" s="57"/>
      <c r="G35" s="60"/>
      <c r="H35" s="8"/>
    </row>
    <row r="36" spans="1:8" ht="20.25" customHeight="1" hidden="1">
      <c r="A36" s="96"/>
      <c r="B36" s="97"/>
      <c r="C36" s="26" t="s">
        <v>50</v>
      </c>
      <c r="D36" s="57"/>
      <c r="E36" s="57"/>
      <c r="F36" s="57"/>
      <c r="G36" s="60"/>
      <c r="H36" s="8"/>
    </row>
    <row r="37" spans="1:8" ht="20.25" customHeight="1" hidden="1">
      <c r="A37" s="96"/>
      <c r="B37" s="97"/>
      <c r="C37" s="26" t="s">
        <v>51</v>
      </c>
      <c r="D37" s="57"/>
      <c r="E37" s="57"/>
      <c r="F37" s="57"/>
      <c r="G37" s="60"/>
      <c r="H37" s="8"/>
    </row>
    <row r="38" spans="1:8" ht="18" customHeight="1" hidden="1" thickBot="1">
      <c r="A38" s="82"/>
      <c r="B38" s="98"/>
      <c r="C38" s="28" t="s">
        <v>52</v>
      </c>
      <c r="D38" s="58"/>
      <c r="E38" s="58"/>
      <c r="F38" s="58"/>
      <c r="G38" s="61"/>
      <c r="H38" s="11"/>
    </row>
    <row r="39" spans="1:8" ht="17.25" customHeight="1">
      <c r="A39" s="90">
        <v>5</v>
      </c>
      <c r="B39" s="87" t="s">
        <v>68</v>
      </c>
      <c r="C39" s="55" t="s">
        <v>62</v>
      </c>
      <c r="D39" s="62">
        <f>SUM(D40:D43)</f>
        <v>23142.73</v>
      </c>
      <c r="E39" s="62">
        <f>SUM(E40:E43)</f>
        <v>23025.6</v>
      </c>
      <c r="F39" s="62">
        <f>SUM(E39-D39)</f>
        <v>-117.13000000000102</v>
      </c>
      <c r="G39" s="59">
        <f>SUM(E39*100/D39)</f>
        <v>99.49387993551323</v>
      </c>
      <c r="H39" s="56"/>
    </row>
    <row r="40" spans="1:8" ht="17.25" customHeight="1">
      <c r="A40" s="91"/>
      <c r="B40" s="94"/>
      <c r="C40" s="26" t="s">
        <v>49</v>
      </c>
      <c r="D40" s="57">
        <f aca="true" t="shared" si="0" ref="D40:E42">SUM(D14+D23)</f>
        <v>23094.6</v>
      </c>
      <c r="E40" s="57">
        <f t="shared" si="0"/>
        <v>22977.5</v>
      </c>
      <c r="F40" s="57">
        <f>SUM(E40-D40)</f>
        <v>-117.09999999999854</v>
      </c>
      <c r="G40" s="60">
        <f>SUM(E40*100/D40)</f>
        <v>99.49295506308835</v>
      </c>
      <c r="H40" s="8"/>
    </row>
    <row r="41" spans="1:8" ht="15">
      <c r="A41" s="91"/>
      <c r="B41" s="94"/>
      <c r="C41" s="26" t="s">
        <v>50</v>
      </c>
      <c r="D41" s="57">
        <f t="shared" si="0"/>
        <v>32.3</v>
      </c>
      <c r="E41" s="57">
        <f t="shared" si="0"/>
        <v>32.3</v>
      </c>
      <c r="F41" s="57">
        <f>SUM(E41-D41)</f>
        <v>0</v>
      </c>
      <c r="G41" s="60">
        <f>SUM(E41*100/D41)</f>
        <v>100</v>
      </c>
      <c r="H41" s="8"/>
    </row>
    <row r="42" spans="1:8" ht="15">
      <c r="A42" s="91"/>
      <c r="B42" s="94"/>
      <c r="C42" s="26" t="s">
        <v>51</v>
      </c>
      <c r="D42" s="57">
        <f t="shared" si="0"/>
        <v>15.83</v>
      </c>
      <c r="E42" s="57">
        <f t="shared" si="0"/>
        <v>15.8</v>
      </c>
      <c r="F42" s="57">
        <f>SUM(E42-D42)</f>
        <v>-0.02999999999999936</v>
      </c>
      <c r="G42" s="60">
        <f>SUM(E42*100/D42)</f>
        <v>99.8104864181933</v>
      </c>
      <c r="H42" s="8"/>
    </row>
    <row r="43" spans="1:8" ht="15.75" thickBot="1">
      <c r="A43" s="93"/>
      <c r="B43" s="95"/>
      <c r="C43" s="28" t="s">
        <v>52</v>
      </c>
      <c r="D43" s="58"/>
      <c r="E43" s="58"/>
      <c r="F43" s="58"/>
      <c r="G43" s="61"/>
      <c r="H43" s="11"/>
    </row>
    <row r="45" spans="1:3" ht="12.75">
      <c r="A45" s="72" t="s">
        <v>36</v>
      </c>
      <c r="B45" s="72"/>
      <c r="C45" s="72"/>
    </row>
    <row r="46" spans="1:6" ht="12.75" customHeight="1">
      <c r="A46" s="72"/>
      <c r="B46" s="72"/>
      <c r="C46" s="72"/>
      <c r="D46" s="67"/>
      <c r="E46" s="29" t="s">
        <v>37</v>
      </c>
      <c r="F46" s="29"/>
    </row>
    <row r="47" spans="1:3" ht="12.75">
      <c r="A47" s="72" t="s">
        <v>38</v>
      </c>
      <c r="B47" s="72"/>
      <c r="C47" s="72"/>
    </row>
    <row r="48" spans="1:5" ht="24.75" customHeight="1">
      <c r="A48" s="72"/>
      <c r="B48" s="72"/>
      <c r="C48" s="72"/>
      <c r="D48" s="68"/>
      <c r="E48" s="30" t="s">
        <v>39</v>
      </c>
    </row>
  </sheetData>
  <mergeCells count="22">
    <mergeCell ref="A45:C46"/>
    <mergeCell ref="A47:C48"/>
    <mergeCell ref="A27:A30"/>
    <mergeCell ref="B27:B30"/>
    <mergeCell ref="A31:A34"/>
    <mergeCell ref="B31:B34"/>
    <mergeCell ref="A35:A38"/>
    <mergeCell ref="B35:B38"/>
    <mergeCell ref="F11:G11"/>
    <mergeCell ref="H11:H12"/>
    <mergeCell ref="A11:A12"/>
    <mergeCell ref="B11:B12"/>
    <mergeCell ref="C11:C12"/>
    <mergeCell ref="D11:E11"/>
    <mergeCell ref="B13:B17"/>
    <mergeCell ref="A13:A17"/>
    <mergeCell ref="A39:A43"/>
    <mergeCell ref="B39:B43"/>
    <mergeCell ref="A18:A21"/>
    <mergeCell ref="B18:B21"/>
    <mergeCell ref="B22:B26"/>
    <mergeCell ref="A22:A26"/>
  </mergeCells>
  <printOptions/>
  <pageMargins left="0.75" right="0.75" top="0.2" bottom="0.17" header="0.17" footer="0.17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JOBBER</cp:lastModifiedBy>
  <cp:lastPrinted>2018-01-18T01:48:14Z</cp:lastPrinted>
  <dcterms:created xsi:type="dcterms:W3CDTF">1996-10-08T23:32:33Z</dcterms:created>
  <dcterms:modified xsi:type="dcterms:W3CDTF">2018-01-18T01:49:57Z</dcterms:modified>
  <cp:category/>
  <cp:version/>
  <cp:contentType/>
  <cp:contentStatus/>
</cp:coreProperties>
</file>