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2980" windowHeight="11910" activeTab="1"/>
  </bookViews>
  <sheets>
    <sheet name="Отчет Култук" sheetId="1" r:id="rId1"/>
    <sheet name="Отчет Маритуй" sheetId="2" r:id="rId2"/>
  </sheets>
  <calcPr calcId="145621"/>
</workbook>
</file>

<file path=xl/calcChain.xml><?xml version="1.0" encoding="utf-8"?>
<calcChain xmlns="http://schemas.openxmlformats.org/spreadsheetml/2006/main">
  <c r="M13" i="2" l="1"/>
  <c r="K13" i="2"/>
  <c r="E13" i="2"/>
  <c r="B13" i="2"/>
  <c r="M12" i="2"/>
  <c r="K12" i="2"/>
  <c r="E12" i="2"/>
  <c r="B12" i="2"/>
  <c r="M11" i="2"/>
  <c r="K11" i="2"/>
  <c r="E11" i="2"/>
  <c r="B11" i="2"/>
  <c r="M10" i="2"/>
  <c r="L10" i="2"/>
  <c r="K10" i="2"/>
  <c r="J10" i="2"/>
  <c r="I10" i="2"/>
  <c r="H10" i="2"/>
  <c r="G10" i="2"/>
  <c r="F10" i="2"/>
  <c r="E10" i="2"/>
  <c r="D10" i="2"/>
  <c r="C10" i="2"/>
  <c r="B10" i="2"/>
  <c r="G9" i="2"/>
  <c r="F9" i="2"/>
  <c r="E9" i="2"/>
  <c r="D9" i="2"/>
  <c r="K8" i="2"/>
  <c r="J8" i="2"/>
  <c r="I8" i="2"/>
  <c r="F8" i="2"/>
  <c r="D8" i="2"/>
  <c r="M7" i="2"/>
  <c r="L7" i="2"/>
  <c r="I7" i="2"/>
  <c r="H7" i="2"/>
  <c r="D7" i="2"/>
  <c r="C7" i="2"/>
  <c r="L6" i="2"/>
  <c r="H6" i="2"/>
  <c r="C6" i="2"/>
  <c r="B6" i="2"/>
  <c r="A6" i="2"/>
  <c r="M10" i="1" l="1"/>
  <c r="L10" i="1"/>
  <c r="K10" i="1"/>
  <c r="J10" i="1"/>
  <c r="I10" i="1"/>
  <c r="H10" i="1"/>
  <c r="G10" i="1"/>
  <c r="F10" i="1"/>
  <c r="E10" i="1"/>
  <c r="D10" i="1"/>
  <c r="C10" i="1"/>
  <c r="B10" i="1"/>
  <c r="F9" i="1"/>
  <c r="E9" i="1"/>
  <c r="D9" i="1"/>
  <c r="K8" i="1"/>
  <c r="J8" i="1"/>
  <c r="I8" i="1"/>
  <c r="M7" i="1"/>
  <c r="L7" i="1"/>
  <c r="I7" i="1"/>
  <c r="D7" i="1"/>
  <c r="C7" i="1"/>
  <c r="L6" i="1"/>
  <c r="H6" i="1"/>
  <c r="C6" i="1"/>
  <c r="B6" i="1"/>
  <c r="A6" i="1"/>
  <c r="M23" i="1"/>
  <c r="K23" i="1"/>
  <c r="E23" i="1"/>
  <c r="B23" i="1"/>
  <c r="M22" i="1"/>
  <c r="K22" i="1"/>
  <c r="E22" i="1"/>
  <c r="B22" i="1"/>
  <c r="M21" i="1"/>
  <c r="K21" i="1"/>
  <c r="E21" i="1"/>
  <c r="B21" i="1"/>
  <c r="M20" i="1"/>
  <c r="K20" i="1"/>
  <c r="E20" i="1"/>
  <c r="B20" i="1"/>
  <c r="M19" i="1"/>
  <c r="K19" i="1"/>
  <c r="E19" i="1"/>
  <c r="B19" i="1"/>
  <c r="M18" i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K11" i="1"/>
  <c r="E11" i="1"/>
  <c r="B11" i="1"/>
</calcChain>
</file>

<file path=xl/sharedStrings.xml><?xml version="1.0" encoding="utf-8"?>
<sst xmlns="http://schemas.openxmlformats.org/spreadsheetml/2006/main" count="38" uniqueCount="21">
  <si>
    <t>Досрочные выборы главы Култукского городского поселения Слюдянского муниципального района Иркутской области</t>
  </si>
  <si>
    <t>1</t>
  </si>
  <si>
    <t>1.</t>
  </si>
  <si>
    <t/>
  </si>
  <si>
    <t>2.</t>
  </si>
  <si>
    <t>3.</t>
  </si>
  <si>
    <t>4.</t>
  </si>
  <si>
    <t>5.</t>
  </si>
  <si>
    <t>6.</t>
  </si>
  <si>
    <t>Председатель</t>
  </si>
  <si>
    <t>Слюдянской ТИК</t>
  </si>
  <si>
    <t>(подпись, дата)</t>
  </si>
  <si>
    <t>Н.Л. Лазарева</t>
  </si>
  <si>
    <t>(инициалы, фамилия)</t>
  </si>
  <si>
    <r>
      <t xml:space="preserve">СВЕДЕНИЯ
</t>
    </r>
    <r>
      <rPr>
        <b/>
        <sz val="14"/>
        <color theme="1"/>
        <rFont val="Times New Roman"/>
        <family val="1"/>
        <charset val="204"/>
      </rPr>
      <t xml:space="preserve">о поступлении средств на специальные счета и расходовании этих средств 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(на основании данных, представленных филиалом ОАО «Сбербанк России»)</t>
    </r>
  </si>
  <si>
    <t>Всего, тыс. руб.</t>
  </si>
  <si>
    <t>от юридических лиц, внесших пожертвования в сумме, пре-вышающей 100 тыс. рублей</t>
  </si>
  <si>
    <t>от граждан, внесших пожертвования в сумме, превышающей 25 тыс. рублей</t>
  </si>
  <si>
    <t>коли-чество граждан, чел</t>
  </si>
  <si>
    <t>По состоянию на 14.09.2021</t>
  </si>
  <si>
    <t>Выборы главы Маритуйского муниципального образования Слюдянского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</si>
</sst>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view="pageBreakPreview" zoomScaleNormal="100" zoomScaleSheetLayoutView="100" workbookViewId="0">
      <selection activeCell="D39" sqref="D39"/>
    </sheetView>
  </sheetViews>
  <sheetFormatPr defaultRowHeight="15" x14ac:dyDescent="0.25"/>
  <cols>
    <col min="1" max="1" width="8" customWidth="1"/>
    <col min="2" max="4" width="15.140625" customWidth="1"/>
    <col min="5" max="5" width="12.28515625" customWidth="1"/>
    <col min="6" max="6" width="15.140625" customWidth="1"/>
    <col min="7" max="7" width="8.28515625" customWidth="1"/>
    <col min="8" max="8" width="15.140625" customWidth="1"/>
    <col min="9" max="9" width="12.7109375" customWidth="1"/>
    <col min="10" max="10" width="15.140625" customWidth="1"/>
    <col min="11" max="11" width="12.28515625" customWidth="1"/>
    <col min="12" max="12" width="15.140625" customWidth="1"/>
    <col min="13" max="13" width="20.85546875" customWidth="1"/>
    <col min="14" max="14" width="8.85546875" customWidth="1"/>
  </cols>
  <sheetData>
    <row r="1" spans="1:14" ht="25.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61.5" customHeight="1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8.75" x14ac:dyDescent="0.3">
      <c r="L4" s="28"/>
      <c r="M4" s="29" t="s">
        <v>19</v>
      </c>
    </row>
    <row r="5" spans="1:14" x14ac:dyDescent="0.25">
      <c r="M5" s="2"/>
    </row>
    <row r="6" spans="1:14" ht="24" customHeight="1" x14ac:dyDescent="0.25">
      <c r="A6" s="22" t="str">
        <f t="shared" ref="A6" si="0">"№
п/п"</f>
        <v>№
п/п</v>
      </c>
      <c r="B6" s="22" t="str">
        <f t="shared" ref="B6" si="1">"Фамилия, имя, отчество кандидата"</f>
        <v>Фамилия, имя, отчество кандидата</v>
      </c>
      <c r="C6" s="19" t="str">
        <f t="shared" ref="C6" si="2">"Поступило средств"</f>
        <v>Поступило средств</v>
      </c>
      <c r="D6" s="20"/>
      <c r="E6" s="20"/>
      <c r="F6" s="20"/>
      <c r="G6" s="21"/>
      <c r="H6" s="19" t="str">
        <f t="shared" ref="H6" si="3">"Израсходовано средств"</f>
        <v>Израсходовано средств</v>
      </c>
      <c r="I6" s="20"/>
      <c r="J6" s="20"/>
      <c r="K6" s="21"/>
      <c r="L6" s="19" t="str">
        <f t="shared" ref="L6" si="4">"Возвращено средств"</f>
        <v>Возвращено средств</v>
      </c>
      <c r="M6" s="21"/>
    </row>
    <row r="7" spans="1:14" ht="49.9" customHeight="1" x14ac:dyDescent="0.25">
      <c r="A7" s="23"/>
      <c r="B7" s="23"/>
      <c r="C7" s="22" t="str">
        <f t="shared" ref="C7" si="5">"всего"</f>
        <v>всего</v>
      </c>
      <c r="D7" s="19" t="str">
        <f t="shared" ref="D7" si="6">"из них"</f>
        <v>из них</v>
      </c>
      <c r="E7" s="20"/>
      <c r="F7" s="20"/>
      <c r="G7" s="21"/>
      <c r="H7" s="22" t="s">
        <v>15</v>
      </c>
      <c r="I7" s="19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0"/>
      <c r="K7" s="21"/>
      <c r="L7" s="22" t="str">
        <f t="shared" ref="L7" si="8">"сумма, тыс. руб."</f>
        <v>сумма, тыс. руб.</v>
      </c>
      <c r="M7" s="22" t="str">
        <f t="shared" ref="M7" si="9">"основание возврата"</f>
        <v>основание возврата</v>
      </c>
      <c r="N7" s="1"/>
    </row>
    <row r="8" spans="1:14" ht="70.150000000000006" customHeight="1" x14ac:dyDescent="0.25">
      <c r="A8" s="23"/>
      <c r="B8" s="23"/>
      <c r="C8" s="23"/>
      <c r="D8" s="19" t="s">
        <v>16</v>
      </c>
      <c r="E8" s="21"/>
      <c r="F8" s="19" t="s">
        <v>17</v>
      </c>
      <c r="G8" s="21"/>
      <c r="H8" s="23"/>
      <c r="I8" s="22" t="str">
        <f t="shared" ref="I8" si="10">"дата операции"</f>
        <v>дата операции</v>
      </c>
      <c r="J8" s="22" t="str">
        <f t="shared" ref="J8" si="11">"сумма, тыс. руб."</f>
        <v>сумма, тыс. руб.</v>
      </c>
      <c r="K8" s="22" t="str">
        <f t="shared" ref="K8" si="12">"назначение платежа"</f>
        <v>назначение платежа</v>
      </c>
      <c r="L8" s="23"/>
      <c r="M8" s="23"/>
      <c r="N8" s="1"/>
    </row>
    <row r="9" spans="1:14" ht="57.6" customHeight="1" x14ac:dyDescent="0.25">
      <c r="A9" s="24"/>
      <c r="B9" s="24"/>
      <c r="C9" s="24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">
        <v>18</v>
      </c>
      <c r="H9" s="24"/>
      <c r="I9" s="24"/>
      <c r="J9" s="24"/>
      <c r="K9" s="24"/>
      <c r="L9" s="24"/>
      <c r="M9" s="24"/>
      <c r="N9" s="1"/>
    </row>
    <row r="10" spans="1:14" x14ac:dyDescent="0.25">
      <c r="A10" s="5" t="s">
        <v>1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43.15" customHeight="1" x14ac:dyDescent="0.25">
      <c r="A11" s="6" t="s">
        <v>2</v>
      </c>
      <c r="B11" s="7" t="str">
        <f>"Иневаткин Виктор Владимирович"</f>
        <v>Иневаткин Виктор Владимирович</v>
      </c>
      <c r="C11" s="8">
        <v>24.92</v>
      </c>
      <c r="D11" s="8"/>
      <c r="E11" s="7" t="str">
        <f>""</f>
        <v/>
      </c>
      <c r="F11" s="8"/>
      <c r="G11" s="9"/>
      <c r="H11" s="8">
        <v>24.92</v>
      </c>
      <c r="I11" s="10"/>
      <c r="J11" s="8"/>
      <c r="K11" s="7" t="str">
        <f>""</f>
        <v/>
      </c>
      <c r="L11" s="8"/>
      <c r="M11" s="7" t="str">
        <f>""</f>
        <v/>
      </c>
      <c r="N11" s="4"/>
    </row>
    <row r="12" spans="1:14" ht="28.9" customHeight="1" x14ac:dyDescent="0.25">
      <c r="A12" s="5" t="s">
        <v>3</v>
      </c>
      <c r="B12" s="11" t="str">
        <f>"Итого по кандидату"</f>
        <v>Итого по кандидату</v>
      </c>
      <c r="C12" s="12">
        <v>24.92</v>
      </c>
      <c r="D12" s="12">
        <v>0</v>
      </c>
      <c r="E12" s="11" t="str">
        <f>""</f>
        <v/>
      </c>
      <c r="F12" s="12">
        <v>0</v>
      </c>
      <c r="G12" s="13"/>
      <c r="H12" s="12">
        <v>24.92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4"/>
    </row>
    <row r="13" spans="1:14" ht="43.15" customHeight="1" x14ac:dyDescent="0.25">
      <c r="A13" s="6" t="s">
        <v>4</v>
      </c>
      <c r="B13" s="7" t="str">
        <f>"Кухначёва Анна Викторовна"</f>
        <v>Кухначёва Анна Викторовна</v>
      </c>
      <c r="C13" s="8">
        <v>7.8</v>
      </c>
      <c r="D13" s="8"/>
      <c r="E13" s="7" t="str">
        <f>""</f>
        <v/>
      </c>
      <c r="F13" s="8"/>
      <c r="G13" s="9"/>
      <c r="H13" s="8">
        <v>7.7</v>
      </c>
      <c r="I13" s="10"/>
      <c r="J13" s="8"/>
      <c r="K13" s="7" t="str">
        <f>""</f>
        <v/>
      </c>
      <c r="L13" s="8"/>
      <c r="M13" s="7" t="str">
        <f>""</f>
        <v/>
      </c>
      <c r="N13" s="4"/>
    </row>
    <row r="14" spans="1:14" ht="28.9" customHeight="1" x14ac:dyDescent="0.25">
      <c r="A14" s="5" t="s">
        <v>3</v>
      </c>
      <c r="B14" s="11" t="str">
        <f>"Итого по кандидату"</f>
        <v>Итого по кандидату</v>
      </c>
      <c r="C14" s="12">
        <v>7.8</v>
      </c>
      <c r="D14" s="12">
        <v>0</v>
      </c>
      <c r="E14" s="11" t="str">
        <f>""</f>
        <v/>
      </c>
      <c r="F14" s="12">
        <v>0</v>
      </c>
      <c r="G14" s="13"/>
      <c r="H14" s="12">
        <v>7.7</v>
      </c>
      <c r="I14" s="14"/>
      <c r="J14" s="12">
        <v>0</v>
      </c>
      <c r="K14" s="11" t="str">
        <f>""</f>
        <v/>
      </c>
      <c r="L14" s="12">
        <v>0</v>
      </c>
      <c r="M14" s="11" t="str">
        <f>""</f>
        <v/>
      </c>
      <c r="N14" s="4"/>
    </row>
    <row r="15" spans="1:14" ht="43.15" customHeight="1" x14ac:dyDescent="0.25">
      <c r="A15" s="6" t="s">
        <v>5</v>
      </c>
      <c r="B15" s="7" t="str">
        <f>"Межов Владимир Анатольевич"</f>
        <v>Межов Владимир Анатольевич</v>
      </c>
      <c r="C15" s="8">
        <v>35</v>
      </c>
      <c r="D15" s="8"/>
      <c r="E15" s="7" t="str">
        <f>""</f>
        <v/>
      </c>
      <c r="F15" s="8"/>
      <c r="G15" s="9"/>
      <c r="H15" s="8">
        <v>25.18</v>
      </c>
      <c r="I15" s="10"/>
      <c r="J15" s="8"/>
      <c r="K15" s="7" t="str">
        <f>""</f>
        <v/>
      </c>
      <c r="L15" s="8"/>
      <c r="M15" s="7" t="str">
        <f>""</f>
        <v/>
      </c>
      <c r="N15" s="4"/>
    </row>
    <row r="16" spans="1:14" ht="28.9" customHeight="1" x14ac:dyDescent="0.25">
      <c r="A16" s="5" t="s">
        <v>3</v>
      </c>
      <c r="B16" s="11" t="str">
        <f>"Итого по кандидату"</f>
        <v>Итого по кандидату</v>
      </c>
      <c r="C16" s="12">
        <v>35</v>
      </c>
      <c r="D16" s="12">
        <v>0</v>
      </c>
      <c r="E16" s="11" t="str">
        <f>""</f>
        <v/>
      </c>
      <c r="F16" s="12">
        <v>0</v>
      </c>
      <c r="G16" s="13"/>
      <c r="H16" s="12">
        <v>25.18</v>
      </c>
      <c r="I16" s="14"/>
      <c r="J16" s="12">
        <v>0</v>
      </c>
      <c r="K16" s="11" t="str">
        <f>""</f>
        <v/>
      </c>
      <c r="L16" s="12">
        <v>0</v>
      </c>
      <c r="M16" s="11" t="str">
        <f>""</f>
        <v/>
      </c>
      <c r="N16" s="4"/>
    </row>
    <row r="17" spans="1:14" ht="43.15" customHeight="1" x14ac:dyDescent="0.25">
      <c r="A17" s="6" t="s">
        <v>6</v>
      </c>
      <c r="B17" s="7" t="str">
        <f>"Рыбаков Максим Анатольевич"</f>
        <v>Рыбаков Максим Анатольевич</v>
      </c>
      <c r="C17" s="8">
        <v>23.18</v>
      </c>
      <c r="D17" s="8"/>
      <c r="E17" s="7" t="str">
        <f>""</f>
        <v/>
      </c>
      <c r="F17" s="8"/>
      <c r="G17" s="9"/>
      <c r="H17" s="8">
        <v>23.18</v>
      </c>
      <c r="I17" s="10"/>
      <c r="J17" s="8"/>
      <c r="K17" s="7" t="str">
        <f>""</f>
        <v/>
      </c>
      <c r="L17" s="8"/>
      <c r="M17" s="7" t="str">
        <f>""</f>
        <v/>
      </c>
      <c r="N17" s="4"/>
    </row>
    <row r="18" spans="1:14" ht="28.9" customHeight="1" x14ac:dyDescent="0.25">
      <c r="A18" s="5" t="s">
        <v>3</v>
      </c>
      <c r="B18" s="11" t="str">
        <f>"Итого по кандидату"</f>
        <v>Итого по кандидату</v>
      </c>
      <c r="C18" s="12">
        <v>23.18</v>
      </c>
      <c r="D18" s="12">
        <v>0</v>
      </c>
      <c r="E18" s="11" t="str">
        <f>""</f>
        <v/>
      </c>
      <c r="F18" s="12">
        <v>0</v>
      </c>
      <c r="G18" s="13"/>
      <c r="H18" s="12">
        <v>23.18</v>
      </c>
      <c r="I18" s="14"/>
      <c r="J18" s="12">
        <v>0</v>
      </c>
      <c r="K18" s="11" t="str">
        <f>""</f>
        <v/>
      </c>
      <c r="L18" s="12">
        <v>0</v>
      </c>
      <c r="M18" s="11" t="str">
        <f>""</f>
        <v/>
      </c>
      <c r="N18" s="4"/>
    </row>
    <row r="19" spans="1:14" ht="28.9" customHeight="1" x14ac:dyDescent="0.25">
      <c r="A19" s="6" t="s">
        <v>7</v>
      </c>
      <c r="B19" s="7" t="str">
        <f>"Тулаев Михаил Александрович"</f>
        <v>Тулаев Михаил Александрович</v>
      </c>
      <c r="C19" s="8">
        <v>0.5</v>
      </c>
      <c r="D19" s="8"/>
      <c r="E19" s="7" t="str">
        <f>""</f>
        <v/>
      </c>
      <c r="F19" s="8"/>
      <c r="G19" s="9"/>
      <c r="H19" s="8">
        <v>0.5</v>
      </c>
      <c r="I19" s="10"/>
      <c r="J19" s="8"/>
      <c r="K19" s="7" t="str">
        <f>""</f>
        <v/>
      </c>
      <c r="L19" s="8"/>
      <c r="M19" s="7" t="str">
        <f>""</f>
        <v/>
      </c>
      <c r="N19" s="4"/>
    </row>
    <row r="20" spans="1:14" ht="28.9" customHeight="1" x14ac:dyDescent="0.25">
      <c r="A20" s="5" t="s">
        <v>3</v>
      </c>
      <c r="B20" s="11" t="str">
        <f>"Итого по кандидату"</f>
        <v>Итого по кандидату</v>
      </c>
      <c r="C20" s="12">
        <v>0.5</v>
      </c>
      <c r="D20" s="12">
        <v>0</v>
      </c>
      <c r="E20" s="11" t="str">
        <f>""</f>
        <v/>
      </c>
      <c r="F20" s="12">
        <v>0</v>
      </c>
      <c r="G20" s="13"/>
      <c r="H20" s="12">
        <v>0.5</v>
      </c>
      <c r="I20" s="14"/>
      <c r="J20" s="12">
        <v>0</v>
      </c>
      <c r="K20" s="11" t="str">
        <f>""</f>
        <v/>
      </c>
      <c r="L20" s="12">
        <v>0</v>
      </c>
      <c r="M20" s="11" t="str">
        <f>""</f>
        <v/>
      </c>
      <c r="N20" s="4"/>
    </row>
    <row r="21" spans="1:14" ht="43.15" customHeight="1" x14ac:dyDescent="0.25">
      <c r="A21" s="6" t="s">
        <v>8</v>
      </c>
      <c r="B21" s="7" t="str">
        <f>"Федулеев Дмитрий Игоревич"</f>
        <v>Федулеев Дмитрий Игоревич</v>
      </c>
      <c r="C21" s="8">
        <v>18.899999999999999</v>
      </c>
      <c r="D21" s="8"/>
      <c r="E21" s="7" t="str">
        <f>""</f>
        <v/>
      </c>
      <c r="F21" s="8"/>
      <c r="G21" s="9"/>
      <c r="H21" s="8">
        <v>18.899999999999999</v>
      </c>
      <c r="I21" s="10"/>
      <c r="J21" s="8"/>
      <c r="K21" s="7" t="str">
        <f>""</f>
        <v/>
      </c>
      <c r="L21" s="8"/>
      <c r="M21" s="7" t="str">
        <f>""</f>
        <v/>
      </c>
      <c r="N21" s="4"/>
    </row>
    <row r="22" spans="1:14" ht="28.9" customHeight="1" x14ac:dyDescent="0.25">
      <c r="A22" s="5" t="s">
        <v>3</v>
      </c>
      <c r="B22" s="11" t="str">
        <f>"Итого по кандидату"</f>
        <v>Итого по кандидату</v>
      </c>
      <c r="C22" s="12">
        <v>18.899999999999999</v>
      </c>
      <c r="D22" s="12">
        <v>0</v>
      </c>
      <c r="E22" s="11" t="str">
        <f>""</f>
        <v/>
      </c>
      <c r="F22" s="12">
        <v>0</v>
      </c>
      <c r="G22" s="13"/>
      <c r="H22" s="12">
        <v>18.899999999999999</v>
      </c>
      <c r="I22" s="14"/>
      <c r="J22" s="12">
        <v>0</v>
      </c>
      <c r="K22" s="11" t="str">
        <f>""</f>
        <v/>
      </c>
      <c r="L22" s="12">
        <v>0</v>
      </c>
      <c r="M22" s="11" t="str">
        <f>""</f>
        <v/>
      </c>
      <c r="N22" s="4"/>
    </row>
    <row r="23" spans="1:14" x14ac:dyDescent="0.25">
      <c r="A23" s="5" t="s">
        <v>3</v>
      </c>
      <c r="B23" s="11" t="str">
        <f>"Итого"</f>
        <v>Итого</v>
      </c>
      <c r="C23" s="12">
        <v>110.3</v>
      </c>
      <c r="D23" s="12">
        <v>0</v>
      </c>
      <c r="E23" s="11" t="str">
        <f>""</f>
        <v/>
      </c>
      <c r="F23" s="12">
        <v>0</v>
      </c>
      <c r="G23" s="13">
        <v>0</v>
      </c>
      <c r="H23" s="12">
        <v>100.37</v>
      </c>
      <c r="I23" s="14"/>
      <c r="J23" s="12">
        <v>0</v>
      </c>
      <c r="K23" s="11" t="str">
        <f>""</f>
        <v/>
      </c>
      <c r="L23" s="12">
        <v>0</v>
      </c>
      <c r="M23" s="11" t="str">
        <f>""</f>
        <v/>
      </c>
      <c r="N23" s="4"/>
    </row>
    <row r="24" spans="1:14" x14ac:dyDescent="0.25">
      <c r="N24" s="4"/>
    </row>
    <row r="26" spans="1:14" x14ac:dyDescent="0.25">
      <c r="A26" s="15" t="s">
        <v>9</v>
      </c>
      <c r="B26" s="15"/>
      <c r="C26" s="15"/>
      <c r="D26" s="15"/>
      <c r="F26" s="17"/>
      <c r="G26" s="17"/>
      <c r="H26" s="17"/>
      <c r="K26" s="30" t="s">
        <v>12</v>
      </c>
      <c r="L26" s="30"/>
      <c r="M26" s="30"/>
    </row>
    <row r="27" spans="1:14" ht="30" customHeight="1" x14ac:dyDescent="0.25">
      <c r="A27" s="16" t="s">
        <v>10</v>
      </c>
      <c r="B27" s="16"/>
      <c r="C27" s="16"/>
      <c r="D27" s="16"/>
      <c r="F27" s="18" t="s">
        <v>11</v>
      </c>
      <c r="G27" s="18"/>
      <c r="H27" s="18"/>
      <c r="K27" s="18" t="s">
        <v>13</v>
      </c>
      <c r="L27" s="18"/>
      <c r="M27" s="18"/>
    </row>
  </sheetData>
  <mergeCells count="25"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26:D26"/>
    <mergeCell ref="A27:D27"/>
    <mergeCell ref="F26:H26"/>
    <mergeCell ref="F27:H27"/>
    <mergeCell ref="K26:M26"/>
    <mergeCell ref="K27:M27"/>
  </mergeCells>
  <pageMargins left="0.34722222222222221" right="0.1388888888888889" top="0.1388888888888889" bottom="0.1388888888888889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BreakPreview" zoomScaleNormal="100" zoomScaleSheetLayoutView="100" workbookViewId="0">
      <selection activeCell="K16" sqref="K16:M17"/>
    </sheetView>
  </sheetViews>
  <sheetFormatPr defaultRowHeight="15" x14ac:dyDescent="0.25"/>
  <cols>
    <col min="1" max="1" width="8" customWidth="1"/>
    <col min="2" max="4" width="15.140625" customWidth="1"/>
    <col min="5" max="5" width="12.28515625" customWidth="1"/>
    <col min="6" max="6" width="15.140625" customWidth="1"/>
    <col min="7" max="7" width="5.5703125" customWidth="1"/>
    <col min="8" max="8" width="15.140625" customWidth="1"/>
    <col min="9" max="9" width="12.7109375" customWidth="1"/>
    <col min="10" max="10" width="15.140625" customWidth="1"/>
    <col min="11" max="11" width="12.28515625" customWidth="1"/>
    <col min="12" max="12" width="15.140625" customWidth="1"/>
    <col min="13" max="13" width="20.85546875" customWidth="1"/>
    <col min="14" max="14" width="8.85546875" customWidth="1"/>
  </cols>
  <sheetData>
    <row r="1" spans="1:14" ht="25.5" customHeight="1" x14ac:dyDescent="0.3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61.5" customHeight="1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8.75" x14ac:dyDescent="0.3">
      <c r="L4" s="28"/>
      <c r="M4" s="29" t="s">
        <v>19</v>
      </c>
    </row>
    <row r="5" spans="1:14" x14ac:dyDescent="0.25">
      <c r="M5" s="2"/>
    </row>
    <row r="6" spans="1:14" ht="24" customHeight="1" x14ac:dyDescent="0.25">
      <c r="A6" s="22" t="str">
        <f t="shared" ref="A6" si="0">"№
п/п"</f>
        <v>№
п/п</v>
      </c>
      <c r="B6" s="22" t="str">
        <f t="shared" ref="B6" si="1">"Фамилия, имя, отчество кандидата"</f>
        <v>Фамилия, имя, отчество кандидата</v>
      </c>
      <c r="C6" s="19" t="str">
        <f t="shared" ref="C6" si="2">"Поступило средств"</f>
        <v>Поступило средств</v>
      </c>
      <c r="D6" s="20"/>
      <c r="E6" s="20"/>
      <c r="F6" s="20"/>
      <c r="G6" s="21"/>
      <c r="H6" s="19" t="str">
        <f t="shared" ref="H6" si="3">"Израсходовано средств"</f>
        <v>Израсходовано средств</v>
      </c>
      <c r="I6" s="20"/>
      <c r="J6" s="20"/>
      <c r="K6" s="21"/>
      <c r="L6" s="19" t="str">
        <f t="shared" ref="L6" si="4">"Возвращено средств"</f>
        <v>Возвращено средств</v>
      </c>
      <c r="M6" s="21"/>
    </row>
    <row r="7" spans="1:14" ht="49.9" customHeight="1" x14ac:dyDescent="0.25">
      <c r="A7" s="23"/>
      <c r="B7" s="23"/>
      <c r="C7" s="22" t="str">
        <f t="shared" ref="C7" si="5">"всего"</f>
        <v>всего</v>
      </c>
      <c r="D7" s="19" t="str">
        <f t="shared" ref="D7" si="6">"из них"</f>
        <v>из них</v>
      </c>
      <c r="E7" s="20"/>
      <c r="F7" s="20"/>
      <c r="G7" s="21"/>
      <c r="H7" s="22" t="str">
        <f t="shared" ref="H7" si="7">"всего"</f>
        <v>всего</v>
      </c>
      <c r="I7" s="19" t="str">
        <f t="shared" ref="I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0"/>
      <c r="K7" s="21"/>
      <c r="L7" s="22" t="str">
        <f t="shared" ref="L7" si="9">"сумма, тыс. руб."</f>
        <v>сумма, тыс. руб.</v>
      </c>
      <c r="M7" s="22" t="str">
        <f t="shared" ref="M7" si="10">"основание возврата"</f>
        <v>основание возврата</v>
      </c>
      <c r="N7" s="1"/>
    </row>
    <row r="8" spans="1:14" ht="70.150000000000006" customHeight="1" x14ac:dyDescent="0.25">
      <c r="A8" s="23"/>
      <c r="B8" s="23"/>
      <c r="C8" s="23"/>
      <c r="D8" s="19" t="str">
        <f t="shared" ref="D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1"/>
      <c r="F8" s="19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1"/>
      <c r="H8" s="23"/>
      <c r="I8" s="22" t="str">
        <f t="shared" ref="I8" si="13">"дата операции"</f>
        <v>дата операции</v>
      </c>
      <c r="J8" s="22" t="str">
        <f t="shared" ref="J8" si="14">"сумма, тыс. руб."</f>
        <v>сумма, тыс. руб.</v>
      </c>
      <c r="K8" s="22" t="str">
        <f t="shared" ref="K8" si="15">"назначение платежа"</f>
        <v>назначение платежа</v>
      </c>
      <c r="L8" s="23"/>
      <c r="M8" s="23"/>
      <c r="N8" s="1"/>
    </row>
    <row r="9" spans="1:14" ht="57.6" customHeight="1" x14ac:dyDescent="0.25">
      <c r="A9" s="24"/>
      <c r="B9" s="24"/>
      <c r="C9" s="24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24"/>
      <c r="I9" s="24"/>
      <c r="J9" s="24"/>
      <c r="K9" s="24"/>
      <c r="L9" s="24"/>
      <c r="M9" s="24"/>
      <c r="N9" s="1"/>
    </row>
    <row r="10" spans="1:14" x14ac:dyDescent="0.25">
      <c r="A10" s="5" t="s">
        <v>1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28.9" customHeight="1" x14ac:dyDescent="0.25">
      <c r="A11" s="6" t="s">
        <v>2</v>
      </c>
      <c r="B11" s="7" t="str">
        <f>"Зимин Михаил Викторович"</f>
        <v>Зимин Михаил Викторович</v>
      </c>
      <c r="C11" s="8">
        <v>25.1</v>
      </c>
      <c r="D11" s="8"/>
      <c r="E11" s="7" t="str">
        <f>""</f>
        <v/>
      </c>
      <c r="F11" s="8"/>
      <c r="G11" s="9"/>
      <c r="H11" s="8">
        <v>24.95</v>
      </c>
      <c r="I11" s="10"/>
      <c r="J11" s="8"/>
      <c r="K11" s="7" t="str">
        <f>""</f>
        <v/>
      </c>
      <c r="L11" s="8"/>
      <c r="M11" s="7" t="str">
        <f>""</f>
        <v/>
      </c>
      <c r="N11" s="4"/>
    </row>
    <row r="12" spans="1:14" ht="28.9" customHeight="1" x14ac:dyDescent="0.25">
      <c r="A12" s="5" t="s">
        <v>3</v>
      </c>
      <c r="B12" s="11" t="str">
        <f>"Итого по кандидату"</f>
        <v>Итого по кандидату</v>
      </c>
      <c r="C12" s="12">
        <v>25.1</v>
      </c>
      <c r="D12" s="12">
        <v>0</v>
      </c>
      <c r="E12" s="11" t="str">
        <f>""</f>
        <v/>
      </c>
      <c r="F12" s="12">
        <v>0</v>
      </c>
      <c r="G12" s="13"/>
      <c r="H12" s="12">
        <v>24.95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4"/>
    </row>
    <row r="13" spans="1:14" x14ac:dyDescent="0.25">
      <c r="A13" s="5" t="s">
        <v>3</v>
      </c>
      <c r="B13" s="11" t="str">
        <f>"Итого"</f>
        <v>Итого</v>
      </c>
      <c r="C13" s="12">
        <v>25.1</v>
      </c>
      <c r="D13" s="12">
        <v>0</v>
      </c>
      <c r="E13" s="11" t="str">
        <f>""</f>
        <v/>
      </c>
      <c r="F13" s="12">
        <v>0</v>
      </c>
      <c r="G13" s="13">
        <v>0</v>
      </c>
      <c r="H13" s="12">
        <v>24.95</v>
      </c>
      <c r="I13" s="14"/>
      <c r="J13" s="12">
        <v>0</v>
      </c>
      <c r="K13" s="11" t="str">
        <f>""</f>
        <v/>
      </c>
      <c r="L13" s="12">
        <v>0</v>
      </c>
      <c r="M13" s="11" t="str">
        <f>""</f>
        <v/>
      </c>
      <c r="N13" s="4"/>
    </row>
    <row r="14" spans="1:14" x14ac:dyDescent="0.25">
      <c r="N14" s="4"/>
    </row>
    <row r="16" spans="1:14" x14ac:dyDescent="0.25">
      <c r="A16" s="15" t="s">
        <v>9</v>
      </c>
      <c r="B16" s="15"/>
      <c r="C16" s="15"/>
      <c r="D16" s="15"/>
      <c r="F16" s="17"/>
      <c r="G16" s="17"/>
      <c r="H16" s="17"/>
      <c r="K16" s="30" t="s">
        <v>12</v>
      </c>
      <c r="L16" s="30"/>
      <c r="M16" s="30"/>
    </row>
    <row r="17" spans="1:13" ht="30" customHeight="1" x14ac:dyDescent="0.25">
      <c r="A17" s="16" t="s">
        <v>10</v>
      </c>
      <c r="B17" s="16"/>
      <c r="C17" s="16"/>
      <c r="D17" s="16"/>
      <c r="F17" s="18" t="s">
        <v>11</v>
      </c>
      <c r="G17" s="18"/>
      <c r="H17" s="18"/>
      <c r="K17" s="18" t="s">
        <v>13</v>
      </c>
      <c r="L17" s="18"/>
      <c r="M17" s="18"/>
    </row>
  </sheetData>
  <mergeCells count="25">
    <mergeCell ref="A16:D16"/>
    <mergeCell ref="F16:H16"/>
    <mergeCell ref="K16:M16"/>
    <mergeCell ref="A17:D17"/>
    <mergeCell ref="F17:H17"/>
    <mergeCell ref="K17:M17"/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</mergeCells>
  <pageMargins left="0.34722222222222221" right="0.1388888888888889" top="0.1388888888888889" bottom="0.1388888888888889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Култук</vt:lpstr>
      <vt:lpstr>Отчет Маритуй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Чубарова Виктория Александровна</cp:lastModifiedBy>
  <dcterms:created xsi:type="dcterms:W3CDTF">2021-09-14T03:24:29Z</dcterms:created>
  <dcterms:modified xsi:type="dcterms:W3CDTF">2021-09-14T06:02:42Z</dcterms:modified>
</cp:coreProperties>
</file>