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ЫЙ\2025\БЮДЖЕТ 2025-2027(формирование)\РД о бюджете  на 2025-2027 от ___.12.24 №  , публик\РЕШЕНИЕ ДУМЫ №    -VII от  .12.2025г\РД №___ -VIIрд от  ____.12.2024г\"/>
    </mc:Choice>
  </mc:AlternateContent>
  <xr:revisionPtr revIDLastSave="0" documentId="13_ncr:1_{40A4FF6C-C3B8-4C42-8EA3-A8A1C5890A13}" xr6:coauthVersionLast="40" xr6:coauthVersionMax="40" xr10:uidLastSave="{00000000-0000-0000-0000-000000000000}"/>
  <bookViews>
    <workbookView xWindow="480" yWindow="1860" windowWidth="15480" windowHeight="9900" xr2:uid="{00000000-000D-0000-FFFF-FFFF00000000}"/>
  </bookViews>
  <sheets>
    <sheet name="2026-2027 гг." sheetId="2" r:id="rId1"/>
  </sheets>
  <definedNames>
    <definedName name="_xlnm.Print_Titles" localSheetId="0">'2026-2027 гг.'!$7:$8</definedName>
    <definedName name="_xlnm.Print_Area" localSheetId="0">'2026-2027 гг.'!$A$1:$E$212</definedName>
  </definedNames>
  <calcPr calcId="191029"/>
</workbook>
</file>

<file path=xl/calcChain.xml><?xml version="1.0" encoding="utf-8"?>
<calcChain xmlns="http://schemas.openxmlformats.org/spreadsheetml/2006/main">
  <c r="D131" i="2" l="1"/>
  <c r="D135" i="2"/>
  <c r="E135" i="2"/>
  <c r="E131" i="2"/>
  <c r="E117" i="2"/>
  <c r="D117" i="2"/>
  <c r="E109" i="2"/>
  <c r="D109" i="2"/>
  <c r="E105" i="2"/>
  <c r="D105" i="2"/>
  <c r="E101" i="2"/>
  <c r="D101" i="2"/>
  <c r="E57" i="2" l="1"/>
  <c r="D57" i="2"/>
  <c r="E183" i="2" l="1"/>
  <c r="D183" i="2"/>
  <c r="E126" i="2"/>
  <c r="D126" i="2"/>
  <c r="E79" i="2"/>
  <c r="D79" i="2"/>
  <c r="E11" i="2" l="1"/>
  <c r="E140" i="2"/>
  <c r="D140" i="2"/>
  <c r="E114" i="2"/>
  <c r="D114" i="2"/>
  <c r="E173" i="2" l="1"/>
  <c r="E172" i="2" s="1"/>
  <c r="E157" i="2"/>
  <c r="E156" i="2" s="1"/>
  <c r="E163" i="2"/>
  <c r="E161" i="2"/>
  <c r="E166" i="2"/>
  <c r="E165" i="2" s="1"/>
  <c r="D166" i="2"/>
  <c r="D165" i="2" s="1"/>
  <c r="D104" i="2"/>
  <c r="D100" i="2"/>
  <c r="D108" i="2"/>
  <c r="D112" i="2"/>
  <c r="D122" i="2"/>
  <c r="D124" i="2"/>
  <c r="D128" i="2"/>
  <c r="D130" i="2"/>
  <c r="D134" i="2"/>
  <c r="D116" i="2"/>
  <c r="D120" i="2"/>
  <c r="D138" i="2"/>
  <c r="E100" i="2"/>
  <c r="E104" i="2"/>
  <c r="E108" i="2"/>
  <c r="E112" i="2"/>
  <c r="E122" i="2"/>
  <c r="E124" i="2"/>
  <c r="E128" i="2"/>
  <c r="E130" i="2"/>
  <c r="E134" i="2"/>
  <c r="E116" i="2"/>
  <c r="E120" i="2"/>
  <c r="D157" i="2"/>
  <c r="D156" i="2" s="1"/>
  <c r="D159" i="2"/>
  <c r="D161" i="2"/>
  <c r="D163" i="2"/>
  <c r="E159" i="2"/>
  <c r="E201" i="2"/>
  <c r="E199" i="2"/>
  <c r="E198" i="2" s="1"/>
  <c r="E196" i="2"/>
  <c r="E191" i="2"/>
  <c r="E190" i="2" s="1"/>
  <c r="E186" i="2"/>
  <c r="E185" i="2" s="1"/>
  <c r="E181" i="2"/>
  <c r="E153" i="2"/>
  <c r="E151" i="2"/>
  <c r="E145" i="2"/>
  <c r="E143" i="2"/>
  <c r="E138" i="2"/>
  <c r="E94" i="2"/>
  <c r="E92" i="2"/>
  <c r="E88" i="2"/>
  <c r="E87" i="2" s="1"/>
  <c r="E82" i="2"/>
  <c r="E81" i="2" s="1"/>
  <c r="E78" i="2" s="1"/>
  <c r="E74" i="2"/>
  <c r="E70" i="2" s="1"/>
  <c r="E69" i="2" s="1"/>
  <c r="E67" i="2"/>
  <c r="E66" i="2" s="1"/>
  <c r="E64" i="2"/>
  <c r="E63" i="2" s="1"/>
  <c r="E61" i="2"/>
  <c r="E55" i="2"/>
  <c r="E52" i="2"/>
  <c r="E50" i="2"/>
  <c r="E48" i="2"/>
  <c r="E47" i="2" s="1"/>
  <c r="E45" i="2"/>
  <c r="E44" i="2" s="1"/>
  <c r="E42" i="2"/>
  <c r="E39" i="2"/>
  <c r="E36" i="2"/>
  <c r="E31" i="2"/>
  <c r="E29" i="2"/>
  <c r="E25" i="2"/>
  <c r="E23" i="2"/>
  <c r="E21" i="2"/>
  <c r="E19" i="2"/>
  <c r="E10" i="2"/>
  <c r="D173" i="2"/>
  <c r="D172" i="2" s="1"/>
  <c r="D181" i="2"/>
  <c r="D186" i="2"/>
  <c r="D185" i="2" s="1"/>
  <c r="D11" i="2"/>
  <c r="D10" i="2" s="1"/>
  <c r="D74" i="2"/>
  <c r="D70" i="2" s="1"/>
  <c r="D69" i="2" s="1"/>
  <c r="D199" i="2"/>
  <c r="D198" i="2" s="1"/>
  <c r="D52" i="2"/>
  <c r="D191" i="2"/>
  <c r="D190" i="2" s="1"/>
  <c r="D196" i="2"/>
  <c r="D82" i="2"/>
  <c r="D81" i="2" s="1"/>
  <c r="D78" i="2" s="1"/>
  <c r="D31" i="2"/>
  <c r="D29" i="2"/>
  <c r="D36" i="2"/>
  <c r="D39" i="2"/>
  <c r="D19" i="2"/>
  <c r="D21" i="2"/>
  <c r="D23" i="2"/>
  <c r="D25" i="2"/>
  <c r="D55" i="2"/>
  <c r="D61" i="2"/>
  <c r="D92" i="2"/>
  <c r="D94" i="2"/>
  <c r="D67" i="2"/>
  <c r="D66" i="2" s="1"/>
  <c r="D42" i="2"/>
  <c r="D45" i="2"/>
  <c r="D44" i="2" s="1"/>
  <c r="D48" i="2"/>
  <c r="D47" i="2" s="1"/>
  <c r="D50" i="2"/>
  <c r="D64" i="2"/>
  <c r="D63" i="2" s="1"/>
  <c r="D88" i="2"/>
  <c r="D87" i="2" s="1"/>
  <c r="D143" i="2"/>
  <c r="D145" i="2"/>
  <c r="D151" i="2"/>
  <c r="D153" i="2"/>
  <c r="D201" i="2"/>
  <c r="D171" i="2" l="1"/>
  <c r="E41" i="2"/>
  <c r="E171" i="2"/>
  <c r="E54" i="2"/>
  <c r="E49" i="2" s="1"/>
  <c r="E91" i="2"/>
  <c r="E90" i="2" s="1"/>
  <c r="E86" i="2" s="1"/>
  <c r="E142" i="2"/>
  <c r="D189" i="2"/>
  <c r="D142" i="2"/>
  <c r="D41" i="2"/>
  <c r="E150" i="2"/>
  <c r="E99" i="2"/>
  <c r="E98" i="2" s="1"/>
  <c r="D99" i="2"/>
  <c r="D98" i="2" s="1"/>
  <c r="D150" i="2"/>
  <c r="D91" i="2"/>
  <c r="D90" i="2" s="1"/>
  <c r="D86" i="2" s="1"/>
  <c r="D54" i="2"/>
  <c r="D49" i="2" s="1"/>
  <c r="D28" i="2"/>
  <c r="D27" i="2" s="1"/>
  <c r="E189" i="2"/>
  <c r="D155" i="2"/>
  <c r="E28" i="2"/>
  <c r="E27" i="2" s="1"/>
  <c r="D18" i="2"/>
  <c r="D17" i="2" s="1"/>
  <c r="E18" i="2"/>
  <c r="E17" i="2" s="1"/>
  <c r="E155" i="2"/>
  <c r="D149" i="2" l="1"/>
  <c r="D148" i="2" s="1"/>
  <c r="E149" i="2"/>
  <c r="E148" i="2" s="1"/>
  <c r="D9" i="2"/>
  <c r="E9" i="2"/>
  <c r="D204" i="2" l="1"/>
  <c r="E204" i="2"/>
</calcChain>
</file>

<file path=xl/sharedStrings.xml><?xml version="1.0" encoding="utf-8"?>
<sst xmlns="http://schemas.openxmlformats.org/spreadsheetml/2006/main" count="583" uniqueCount="348">
  <si>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</si>
  <si>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</si>
  <si>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</si>
  <si>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</si>
  <si>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</si>
  <si>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</si>
  <si>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</si>
  <si>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</si>
  <si>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</si>
  <si>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</si>
  <si>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</si>
  <si>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</si>
  <si>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</si>
  <si>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</si>
  <si>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</si>
  <si>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</si>
  <si>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</si>
  <si>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</si>
  <si>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</si>
  <si>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</si>
  <si>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</si>
  <si>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</si>
  <si>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</si>
  <si>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</si>
  <si>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</si>
  <si>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</si>
  <si>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</si>
  <si>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</si>
  <si>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</si>
  <si>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</si>
  <si>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</si>
  <si>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</si>
  <si>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</si>
  <si>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</si>
  <si>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</si>
  <si>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</si>
  <si>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</si>
  <si>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</si>
  <si>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</si>
  <si>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</si>
  <si>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</si>
  <si>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</si>
  <si>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</si>
  <si>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</si>
  <si>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</si>
  <si>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</si>
  <si>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</si>
  <si>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</si>
  <si>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</si>
  <si>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</si>
  <si>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</si>
  <si>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</si>
  <si>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</si>
  <si>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</si>
  <si>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</si>
  <si>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</si>
  <si>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</si>
  <si>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</si>
  <si>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</si>
  <si>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</si>
  <si>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</si>
  <si>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</si>
  <si>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</si>
  <si>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</si>
  <si>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</si>
  <si>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</si>
  <si>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</si>
  <si>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</si>
  <si>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</si>
  <si>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</si>
  <si>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</si>
  <si>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</si>
  <si>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</si>
  <si>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</si>
  <si>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</si>
  <si>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</si>
  <si>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</si>
  <si>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</si>
  <si>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</si>
  <si>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</si>
  <si>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</si>
  <si>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</si>
  <si>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</si>
  <si>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</si>
  <si>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</si>
  <si>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</si>
  <si>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</si>
  <si>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</si>
  <si>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</si>
  <si>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</si>
  <si>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</si>
  <si>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</si>
  <si>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</si>
  <si>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</si>
  <si>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</si>
  <si>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</si>
  <si>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</si>
  <si>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</si>
  <si>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</si>
  <si>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</si>
  <si>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</si>
  <si>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</si>
  <si>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</si>
  <si>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</si>
  <si>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</si>
  <si>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</si>
  <si>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</si>
  <si>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</si>
  <si>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</si>
  <si>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</si>
  <si>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</si>
  <si>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</si>
  <si>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</si>
  <si>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</si>
  <si>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</si>
  <si>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</si>
  <si>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</si>
  <si>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</si>
  <si>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</si>
  <si>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</si>
  <si>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</si>
  <si>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</si>
  <si>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</si>
  <si>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</si>
  <si>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</si>
  <si>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</si>
  <si>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</si>
  <si>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</si>
  <si>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</si>
  <si>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</si>
  <si>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</si>
  <si>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</si>
  <si>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</si>
  <si>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</si>
  <si>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</si>
  <si>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</si>
  <si>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</si>
  <si>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</si>
  <si>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</si>
  <si>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</si>
  <si>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</si>
  <si>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</si>
  <si>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</si>
  <si>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</si>
  <si>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</si>
  <si>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</si>
  <si>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</si>
  <si>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</si>
  <si>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</si>
  <si>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</si>
  <si>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</si>
  <si>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</si>
  <si>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</si>
  <si>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</si>
  <si>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</si>
  <si>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</si>
  <si>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</si>
  <si>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</si>
  <si>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</si>
  <si>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</si>
  <si>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</si>
  <si>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</si>
  <si>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</si>
  <si>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</si>
  <si>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</si>
  <si>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</si>
  <si>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</si>
  <si>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</si>
  <si>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</si>
  <si>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</si>
  <si>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</si>
  <si>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</si>
  <si>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</si>
  <si>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</si>
  <si>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</si>
  <si>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</si>
  <si>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</si>
  <si>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</si>
  <si>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</si>
  <si>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</si>
  <si>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</si>
  <si>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</si>
  <si>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</si>
  <si>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</si>
  <si>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</si>
  <si>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</si>
  <si>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</si>
  <si>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</si>
  <si>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</si>
  <si>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</si>
  <si>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</si>
  <si>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</si>
  <si>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</si>
  <si>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</si>
  <si>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</si>
  <si>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</si>
  <si>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</si>
  <si>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</si>
  <si>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</si>
  <si>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</si>
  <si>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</si>
  <si>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</si>
  <si>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</si>
  <si>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</si>
  <si>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</si>
  <si>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</si>
  <si>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</si>
  <si>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</si>
  <si>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</si>
  <si>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</si>
  <si>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</si>
  <si>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</si>
  <si>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</si>
  <si>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</si>
  <si>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</si>
  <si>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</si>
  <si>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</si>
  <si>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</si>
  <si>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</si>
  <si>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</si>
  <si>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</si>
  <si>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</si>
  <si>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</si>
  <si>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</si>
  <si>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</si>
  <si>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</si>
  <si>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</si>
  <si>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</si>
  <si>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</si>
  <si>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</si>
  <si>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</si>
  <si>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</si>
  <si>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</si>
  <si>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</si>
  <si>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</si>
  <si>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</si>
  <si>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</si>
  <si>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</si>
  <si>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</si>
  <si>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</si>
  <si>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</si>
  <si>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</si>
  <si>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</si>
  <si>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</si>
  <si>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</si>
  <si>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</si>
  <si>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</si>
  <si>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</si>
  <si>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</si>
  <si>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</si>
  <si>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</si>
  <si>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</si>
  <si>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</si>
  <si>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</si>
  <si>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</si>
  <si>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</si>
  <si>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</si>
  <si>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</si>
  <si>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</si>
  <si>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</si>
  <si>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</si>
  <si>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</si>
  <si>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</si>
  <si>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</si>
  <si>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</si>
  <si>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</si>
  <si>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</si>
  <si>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</si>
  <si>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</si>
  <si>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</si>
  <si>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</si>
  <si>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</si>
  <si>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</si>
  <si>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</si>
  <si>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</si>
  <si>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</si>
  <si>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</si>
  <si>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</si>
  <si>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</si>
  <si>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</si>
  <si>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</si>
  <si>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</si>
  <si>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</si>
  <si>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</si>
  <si>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</si>
  <si>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</si>
  <si>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</si>
  <si>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</si>
  <si>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</si>
  <si>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</si>
  <si>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</si>
  <si>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</si>
  <si>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</si>
  <si>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</si>
  <si>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</si>
  <si>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</si>
  <si>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</si>
  <si>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</si>
  <si>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</si>
  <si>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</si>
  <si>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</si>
  <si>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</si>
  <si>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</si>
  <si>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</si>
  <si>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</si>
  <si>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</si>
  <si>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</si>
  <si>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</si>
  <si>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</si>
  <si>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</si>
  <si>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</si>
  <si>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</si>
  <si>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</si>
  <si>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2026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</si>
  <si>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</si>
  <si>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</si>
  <si>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</si>
  <si>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</si>
  <si>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</si>
  <si>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</si>
  <si>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внешнего муниципального финансового контроля</t>
  </si>
  <si>
    <t>Осуществление областных государственных полномочий по обеспечению бесплатным питанием отдельных категорий обучающихся</t>
  </si>
  <si>
    <t>Приложение №1.1.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2025 год и на плановый период 2026 и 2027 годов»</t>
  </si>
  <si>
    <t>от __.12.2024 г. №___ - VIII рд</t>
  </si>
  <si>
    <t>Прогнозируемые доходы бюджета Слюдянского муниципального района на плановый период 2026 и 2027 годов</t>
  </si>
  <si>
    <t>2027 год</t>
  </si>
  <si>
    <t xml:space="preserve">А.В. Смирнов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</si>
  <si>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</si>
  <si>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</si>
  <si>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</si>
  <si>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</si>
  <si>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</si>
  <si>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</si>
  <si>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</si>
  <si>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</si>
  <si>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</si>
  <si>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</si>
  <si>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</si>
  <si>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</si>
  <si>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Единая субвенция местным бюджетам из бюджета субъекта Российской Федерации</t>
  </si>
  <si>
    <t>000 2 02 36900 00 0000 150</t>
  </si>
  <si>
    <t>Единая субвенция бюджетам муниципальных районов из бюджета субъекта Российской Федерации</t>
  </si>
  <si>
    <t>000 2 02 36900 05 0000 150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</si>
  <si>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</si>
  <si>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</si>
  <si>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806</t>
  </si>
  <si>
    <t>837</t>
  </si>
  <si>
    <t>843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</si>
</sst>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03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" fontId="1" fillId="0" borderId="0" xfId="0" applyNumberFormat="1" applyFont="1" applyFill="1" applyBorder="1"/>
    <xf numFmtId="0" fontId="1" fillId="0" borderId="0" xfId="0" applyFont="1" applyFill="1" applyAlignment="1"/>
    <xf numFmtId="0" fontId="3" fillId="0" borderId="0" xfId="0" applyFont="1" applyFill="1" applyBorder="1"/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2" fillId="0" borderId="5" xfId="0" applyNumberFormat="1" applyFont="1" applyFill="1" applyBorder="1" applyAlignment="1">
      <alignment horizontal="left" vertical="top" wrapText="1"/>
    </xf>
    <xf numFmtId="0" fontId="2" fillId="0" borderId="5" xfId="2" applyNumberFormat="1" applyFont="1" applyFill="1" applyBorder="1" applyAlignment="1" applyProtection="1">
      <alignment horizontal="left" vertical="top" wrapText="1"/>
      <protection hidden="1"/>
    </xf>
    <xf numFmtId="0" fontId="6" fillId="3" borderId="0" xfId="0" applyFont="1" applyFill="1" applyAlignment="1">
      <alignment vertical="center"/>
    </xf>
    <xf numFmtId="0" fontId="2" fillId="3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6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3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2" borderId="1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 applyProtection="1">
      <alignment horizontal="center" vertical="center" wrapText="1" shrinkToFit="1"/>
    </xf>
    <xf numFmtId="4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/>
    </xf>
  </cellXfs>
  <cellStyles count="3">
    <cellStyle name="Обычный" xfId="0" builtinId="0"/>
    <cellStyle name="Обычный 2" xfId="2" xr:uid="{0B10B6C8-1A27-4629-95FA-D7B388EB18C2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518"/>
  <sheetViews>
    <sheetView tabSelected="1" zoomScale="80" zoomScaleNormal="80" workbookViewId="0">
      <pane xSplit="3" ySplit="8" topLeftCell="D135" activePane="bottomRight" state="frozen"/>
      <selection pane="topRight" activeCell="D1" sqref="D1"/>
      <selection pane="bottomLeft" activeCell="A9" sqref="A9"/>
      <selection pane="bottomRight" activeCell="D148" sqref="D148"/>
    </sheetView>
  </sheetViews>
  <sheetFormatPr defaultRowHeight="15" x14ac:dyDescent="0.2"/>
  <cols>
    <col min="1" max="1" width="65.28515625" style="1" customWidth="1"/>
    <col min="2" max="2" width="11.7109375" style="3" hidden="1" customWidth="1"/>
    <col min="3" max="3" width="26.7109375" style="3" customWidth="1"/>
    <col min="4" max="5" width="22.42578125" style="32" customWidth="1"/>
    <col min="6" max="6" width="9.140625" style="2"/>
    <col min="7" max="7" width="20.5703125" style="2" customWidth="1"/>
    <col min="8" max="16384" width="9.140625" style="3"/>
  </cols>
  <sheetData>
    <row r="1" spans="1:12" s="19" customFormat="1" ht="72" customHeight="1" x14ac:dyDescent="0.25">
      <c r="A1" s="17"/>
      <c r="D1" s="101" t="s">
        <v>322</v>
      </c>
      <c r="E1" s="101"/>
      <c r="F1" s="18"/>
      <c r="G1" s="18"/>
    </row>
    <row r="2" spans="1:12" ht="15" customHeight="1" x14ac:dyDescent="0.2">
      <c r="D2" s="102" t="s">
        <v>323</v>
      </c>
      <c r="E2" s="102"/>
    </row>
    <row r="4" spans="1:12" ht="15.75" x14ac:dyDescent="0.2">
      <c r="A4" s="95" t="s">
        <v>324</v>
      </c>
      <c r="B4" s="95"/>
      <c r="C4" s="95"/>
      <c r="D4" s="95"/>
      <c r="E4" s="95"/>
    </row>
    <row r="5" spans="1:12" ht="15" customHeight="1" x14ac:dyDescent="0.2">
      <c r="D5" s="31"/>
      <c r="J5" s="5"/>
      <c r="K5" s="6"/>
    </row>
    <row r="6" spans="1:12" ht="24.75" customHeight="1" x14ac:dyDescent="0.2">
      <c r="D6" s="33"/>
      <c r="E6" s="34" t="s">
        <v>0</v>
      </c>
      <c r="J6" s="5"/>
      <c r="K6" s="6"/>
    </row>
    <row r="7" spans="1:12" ht="39" customHeight="1" x14ac:dyDescent="0.2">
      <c r="A7" s="96" t="s">
        <v>1</v>
      </c>
      <c r="B7" s="88" t="s">
        <v>2</v>
      </c>
      <c r="C7" s="98" t="s">
        <v>3</v>
      </c>
      <c r="D7" s="100" t="s">
        <v>138</v>
      </c>
      <c r="E7" s="100"/>
      <c r="G7" s="2" t="s">
        <v>155</v>
      </c>
      <c r="J7" s="5"/>
      <c r="K7" s="6"/>
    </row>
    <row r="8" spans="1:12" ht="34.5" customHeight="1" x14ac:dyDescent="0.2">
      <c r="A8" s="97"/>
      <c r="B8" s="88"/>
      <c r="C8" s="99"/>
      <c r="D8" s="89" t="s">
        <v>313</v>
      </c>
      <c r="E8" s="89" t="s">
        <v>325</v>
      </c>
      <c r="J8" s="5"/>
      <c r="K8" s="6"/>
    </row>
    <row r="9" spans="1:12" ht="28.5" x14ac:dyDescent="0.2">
      <c r="A9" s="63" t="s">
        <v>4</v>
      </c>
      <c r="B9" s="90" t="s">
        <v>5</v>
      </c>
      <c r="C9" s="44" t="s">
        <v>261</v>
      </c>
      <c r="D9" s="16">
        <f>D10+D17+D27+D41+D49+D69+D78+D86+D98+D142</f>
        <v>413857495.99000007</v>
      </c>
      <c r="E9" s="16">
        <f>E10+E17+E27+E41+E49+E69+E78+E86+E98+E142</f>
        <v>424260278.01000005</v>
      </c>
      <c r="G9" s="7"/>
    </row>
    <row r="10" spans="1:12" ht="28.5" x14ac:dyDescent="0.2">
      <c r="A10" s="64" t="s">
        <v>6</v>
      </c>
      <c r="B10" s="90" t="s">
        <v>5</v>
      </c>
      <c r="C10" s="44" t="s">
        <v>260</v>
      </c>
      <c r="D10" s="16">
        <f>D11</f>
        <v>329013720.09000003</v>
      </c>
      <c r="E10" s="16">
        <f>E11</f>
        <v>337239063.09000003</v>
      </c>
      <c r="J10" s="8"/>
      <c r="K10" s="8"/>
      <c r="L10" s="8"/>
    </row>
    <row r="11" spans="1:12" ht="28.5" x14ac:dyDescent="0.2">
      <c r="A11" s="64" t="s">
        <v>8</v>
      </c>
      <c r="B11" s="90" t="s">
        <v>5</v>
      </c>
      <c r="C11" s="44" t="s">
        <v>161</v>
      </c>
      <c r="D11" s="16">
        <f>D12+D13+D14+D15+D16</f>
        <v>329013720.09000003</v>
      </c>
      <c r="E11" s="16">
        <f>SUM(E12:E16)</f>
        <v>337239063.09000003</v>
      </c>
      <c r="J11" s="8"/>
      <c r="K11" s="8"/>
    </row>
    <row r="12" spans="1:12" ht="210" x14ac:dyDescent="0.2">
      <c r="A12" s="40" t="s">
        <v>327</v>
      </c>
      <c r="B12" s="91" t="s">
        <v>7</v>
      </c>
      <c r="C12" s="45" t="s">
        <v>156</v>
      </c>
      <c r="D12" s="15">
        <v>322813621.81999999</v>
      </c>
      <c r="E12" s="15">
        <v>330883962.36000001</v>
      </c>
      <c r="G12" s="7"/>
    </row>
    <row r="13" spans="1:12" ht="150" x14ac:dyDescent="0.2">
      <c r="A13" s="40" t="s">
        <v>328</v>
      </c>
      <c r="B13" s="91" t="s">
        <v>7</v>
      </c>
      <c r="C13" s="45" t="s">
        <v>157</v>
      </c>
      <c r="D13" s="15">
        <v>747792.44</v>
      </c>
      <c r="E13" s="15">
        <v>766487.25</v>
      </c>
    </row>
    <row r="14" spans="1:12" ht="124.5" customHeight="1" x14ac:dyDescent="0.2">
      <c r="A14" s="41" t="s">
        <v>329</v>
      </c>
      <c r="B14" s="91" t="s">
        <v>7</v>
      </c>
      <c r="C14" s="45" t="s">
        <v>158</v>
      </c>
      <c r="D14" s="15">
        <v>4230343.3</v>
      </c>
      <c r="E14" s="15">
        <v>4336101.88</v>
      </c>
    </row>
    <row r="15" spans="1:12" ht="121.5" customHeight="1" x14ac:dyDescent="0.2">
      <c r="A15" s="41" t="s">
        <v>330</v>
      </c>
      <c r="B15" s="91" t="s">
        <v>7</v>
      </c>
      <c r="C15" s="45" t="s">
        <v>159</v>
      </c>
      <c r="D15" s="15">
        <v>369778.23</v>
      </c>
      <c r="E15" s="15">
        <v>379022.69</v>
      </c>
    </row>
    <row r="16" spans="1:12" ht="409.5" x14ac:dyDescent="0.2">
      <c r="A16" s="41" t="s">
        <v>331</v>
      </c>
      <c r="B16" s="22" t="s">
        <v>7</v>
      </c>
      <c r="C16" s="46" t="s">
        <v>160</v>
      </c>
      <c r="D16" s="15">
        <v>852184.3</v>
      </c>
      <c r="E16" s="15">
        <v>873488.91</v>
      </c>
    </row>
    <row r="17" spans="1:5" ht="42.75" x14ac:dyDescent="0.2">
      <c r="A17" s="64" t="s">
        <v>118</v>
      </c>
      <c r="B17" s="90" t="s">
        <v>5</v>
      </c>
      <c r="C17" s="44" t="s">
        <v>162</v>
      </c>
      <c r="D17" s="16">
        <f>D18</f>
        <v>7717700</v>
      </c>
      <c r="E17" s="16">
        <f>E18</f>
        <v>8114100</v>
      </c>
    </row>
    <row r="18" spans="1:5" ht="28.5" x14ac:dyDescent="0.2">
      <c r="A18" s="64" t="s">
        <v>119</v>
      </c>
      <c r="B18" s="90" t="s">
        <v>5</v>
      </c>
      <c r="C18" s="44" t="s">
        <v>163</v>
      </c>
      <c r="D18" s="16">
        <f>D19+D21+D23+D25</f>
        <v>7717700</v>
      </c>
      <c r="E18" s="16">
        <f>E19+E21+E23+E25</f>
        <v>8114100</v>
      </c>
    </row>
    <row r="19" spans="1:5" ht="71.25" x14ac:dyDescent="0.2">
      <c r="A19" s="64" t="s">
        <v>120</v>
      </c>
      <c r="B19" s="90" t="s">
        <v>5</v>
      </c>
      <c r="C19" s="44" t="s">
        <v>164</v>
      </c>
      <c r="D19" s="16">
        <f>D20</f>
        <v>4053000</v>
      </c>
      <c r="E19" s="16">
        <f>E20</f>
        <v>4260200</v>
      </c>
    </row>
    <row r="20" spans="1:5" ht="79.5" customHeight="1" x14ac:dyDescent="0.2">
      <c r="A20" s="65" t="s">
        <v>124</v>
      </c>
      <c r="B20" s="91" t="s">
        <v>7</v>
      </c>
      <c r="C20" s="45" t="s">
        <v>165</v>
      </c>
      <c r="D20" s="15">
        <v>4053000</v>
      </c>
      <c r="E20" s="15">
        <v>4260200</v>
      </c>
    </row>
    <row r="21" spans="1:5" ht="70.900000000000006" customHeight="1" x14ac:dyDescent="0.2">
      <c r="A21" s="64" t="s">
        <v>121</v>
      </c>
      <c r="B21" s="90" t="s">
        <v>5</v>
      </c>
      <c r="C21" s="44" t="s">
        <v>166</v>
      </c>
      <c r="D21" s="16">
        <f>D22</f>
        <v>20300</v>
      </c>
      <c r="E21" s="16">
        <f>E22</f>
        <v>21200</v>
      </c>
    </row>
    <row r="22" spans="1:5" ht="90.75" customHeight="1" x14ac:dyDescent="0.2">
      <c r="A22" s="65" t="s">
        <v>125</v>
      </c>
      <c r="B22" s="91" t="s">
        <v>7</v>
      </c>
      <c r="C22" s="45" t="s">
        <v>167</v>
      </c>
      <c r="D22" s="15">
        <v>20300</v>
      </c>
      <c r="E22" s="15">
        <v>21200</v>
      </c>
    </row>
    <row r="23" spans="1:5" ht="71.25" x14ac:dyDescent="0.2">
      <c r="A23" s="64" t="s">
        <v>122</v>
      </c>
      <c r="B23" s="90" t="s">
        <v>5</v>
      </c>
      <c r="C23" s="44" t="s">
        <v>168</v>
      </c>
      <c r="D23" s="16">
        <f>D24</f>
        <v>4186300</v>
      </c>
      <c r="E23" s="16">
        <f>E24</f>
        <v>4392800</v>
      </c>
    </row>
    <row r="24" spans="1:5" ht="79.5" customHeight="1" x14ac:dyDescent="0.2">
      <c r="A24" s="65" t="s">
        <v>126</v>
      </c>
      <c r="B24" s="91" t="s">
        <v>7</v>
      </c>
      <c r="C24" s="45" t="s">
        <v>169</v>
      </c>
      <c r="D24" s="15">
        <v>4186300</v>
      </c>
      <c r="E24" s="15">
        <v>4392800</v>
      </c>
    </row>
    <row r="25" spans="1:5" ht="57.75" customHeight="1" x14ac:dyDescent="0.2">
      <c r="A25" s="64" t="s">
        <v>123</v>
      </c>
      <c r="B25" s="90" t="s">
        <v>5</v>
      </c>
      <c r="C25" s="44" t="s">
        <v>170</v>
      </c>
      <c r="D25" s="16">
        <f>D26</f>
        <v>-541900</v>
      </c>
      <c r="E25" s="16">
        <f>E26</f>
        <v>-560100</v>
      </c>
    </row>
    <row r="26" spans="1:5" ht="78.75" customHeight="1" x14ac:dyDescent="0.2">
      <c r="A26" s="65" t="s">
        <v>127</v>
      </c>
      <c r="B26" s="91" t="s">
        <v>7</v>
      </c>
      <c r="C26" s="45" t="s">
        <v>171</v>
      </c>
      <c r="D26" s="15">
        <v>-541900</v>
      </c>
      <c r="E26" s="15">
        <v>-560100</v>
      </c>
    </row>
    <row r="27" spans="1:5" ht="28.5" x14ac:dyDescent="0.2">
      <c r="A27" s="63" t="s">
        <v>9</v>
      </c>
      <c r="B27" s="90" t="s">
        <v>5</v>
      </c>
      <c r="C27" s="44" t="s">
        <v>172</v>
      </c>
      <c r="D27" s="16">
        <f>D28+D36+D39</f>
        <v>50695975.600000001</v>
      </c>
      <c r="E27" s="16">
        <f>E28+E36+E39</f>
        <v>52261814.619999997</v>
      </c>
    </row>
    <row r="28" spans="1:5" ht="28.5" x14ac:dyDescent="0.2">
      <c r="A28" s="63" t="s">
        <v>101</v>
      </c>
      <c r="B28" s="90" t="s">
        <v>5</v>
      </c>
      <c r="C28" s="44" t="s">
        <v>173</v>
      </c>
      <c r="D28" s="16">
        <f>D29+D31+D34</f>
        <v>39067860.789999999</v>
      </c>
      <c r="E28" s="16">
        <f>E29+E31+E34</f>
        <v>40630575.219999999</v>
      </c>
    </row>
    <row r="29" spans="1:5" ht="28.5" x14ac:dyDescent="0.2">
      <c r="A29" s="63" t="s">
        <v>102</v>
      </c>
      <c r="B29" s="90" t="s">
        <v>5</v>
      </c>
      <c r="C29" s="44" t="s">
        <v>174</v>
      </c>
      <c r="D29" s="16">
        <f>D30</f>
        <v>28432636.809999999</v>
      </c>
      <c r="E29" s="16">
        <f>E30</f>
        <v>29569942.280000001</v>
      </c>
    </row>
    <row r="30" spans="1:5" ht="30" x14ac:dyDescent="0.2">
      <c r="A30" s="66" t="s">
        <v>102</v>
      </c>
      <c r="B30" s="91" t="s">
        <v>7</v>
      </c>
      <c r="C30" s="45" t="s">
        <v>175</v>
      </c>
      <c r="D30" s="15">
        <v>28432636.809999999</v>
      </c>
      <c r="E30" s="15">
        <v>29569942.280000001</v>
      </c>
    </row>
    <row r="31" spans="1:5" ht="27.6" customHeight="1" x14ac:dyDescent="0.2">
      <c r="A31" s="63" t="s">
        <v>104</v>
      </c>
      <c r="B31" s="90" t="s">
        <v>5</v>
      </c>
      <c r="C31" s="44" t="s">
        <v>176</v>
      </c>
      <c r="D31" s="16">
        <f>D32+D33</f>
        <v>10635223.98</v>
      </c>
      <c r="E31" s="16">
        <f>E32+E33</f>
        <v>11060632.939999999</v>
      </c>
    </row>
    <row r="32" spans="1:5" ht="55.5" customHeight="1" x14ac:dyDescent="0.2">
      <c r="A32" s="66" t="s">
        <v>136</v>
      </c>
      <c r="B32" s="91" t="s">
        <v>7</v>
      </c>
      <c r="C32" s="45" t="s">
        <v>177</v>
      </c>
      <c r="D32" s="15">
        <v>10635223.98</v>
      </c>
      <c r="E32" s="15">
        <v>11060632.939999999</v>
      </c>
    </row>
    <row r="33" spans="1:7" ht="31.15" hidden="1" customHeight="1" x14ac:dyDescent="0.2">
      <c r="A33" s="66" t="s">
        <v>130</v>
      </c>
      <c r="B33" s="91" t="s">
        <v>7</v>
      </c>
      <c r="C33" s="45" t="s">
        <v>131</v>
      </c>
      <c r="D33" s="15">
        <v>0</v>
      </c>
      <c r="E33" s="15">
        <v>0</v>
      </c>
    </row>
    <row r="34" spans="1:7" ht="42.75" hidden="1" x14ac:dyDescent="0.2">
      <c r="A34" s="63" t="s">
        <v>110</v>
      </c>
      <c r="B34" s="90" t="s">
        <v>7</v>
      </c>
      <c r="C34" s="44" t="s">
        <v>103</v>
      </c>
      <c r="D34" s="16">
        <v>0</v>
      </c>
      <c r="E34" s="16">
        <v>0</v>
      </c>
    </row>
    <row r="35" spans="1:7" ht="28.5" hidden="1" customHeight="1" x14ac:dyDescent="0.2">
      <c r="A35" s="65" t="s">
        <v>10</v>
      </c>
      <c r="B35" s="22" t="s">
        <v>7</v>
      </c>
      <c r="C35" s="46" t="s">
        <v>11</v>
      </c>
      <c r="D35" s="15">
        <v>0</v>
      </c>
      <c r="E35" s="15">
        <v>0</v>
      </c>
    </row>
    <row r="36" spans="1:7" ht="28.5" x14ac:dyDescent="0.2">
      <c r="A36" s="63" t="s">
        <v>12</v>
      </c>
      <c r="B36" s="90" t="s">
        <v>5</v>
      </c>
      <c r="C36" s="44" t="s">
        <v>178</v>
      </c>
      <c r="D36" s="16">
        <f>D37+D38</f>
        <v>78114.81</v>
      </c>
      <c r="E36" s="16">
        <f>E37+E38</f>
        <v>81239.399999999994</v>
      </c>
    </row>
    <row r="37" spans="1:7" x14ac:dyDescent="0.2">
      <c r="A37" s="66" t="s">
        <v>12</v>
      </c>
      <c r="B37" s="91" t="s">
        <v>7</v>
      </c>
      <c r="C37" s="45" t="s">
        <v>179</v>
      </c>
      <c r="D37" s="15">
        <v>78114.81</v>
      </c>
      <c r="E37" s="15">
        <v>81239.399999999994</v>
      </c>
    </row>
    <row r="38" spans="1:7" ht="30" hidden="1" x14ac:dyDescent="0.2">
      <c r="A38" s="66" t="s">
        <v>13</v>
      </c>
      <c r="B38" s="91" t="s">
        <v>7</v>
      </c>
      <c r="C38" s="45" t="s">
        <v>14</v>
      </c>
      <c r="D38" s="15">
        <v>0</v>
      </c>
      <c r="E38" s="15">
        <v>0</v>
      </c>
    </row>
    <row r="39" spans="1:7" ht="28.5" x14ac:dyDescent="0.2">
      <c r="A39" s="64" t="s">
        <v>83</v>
      </c>
      <c r="B39" s="20" t="s">
        <v>5</v>
      </c>
      <c r="C39" s="47" t="s">
        <v>180</v>
      </c>
      <c r="D39" s="16">
        <f>D40</f>
        <v>11550000</v>
      </c>
      <c r="E39" s="16">
        <f>E40</f>
        <v>11550000</v>
      </c>
    </row>
    <row r="40" spans="1:7" ht="30" x14ac:dyDescent="0.2">
      <c r="A40" s="65" t="s">
        <v>84</v>
      </c>
      <c r="B40" s="22" t="s">
        <v>7</v>
      </c>
      <c r="C40" s="46" t="s">
        <v>181</v>
      </c>
      <c r="D40" s="15">
        <v>11550000</v>
      </c>
      <c r="E40" s="15">
        <v>11550000</v>
      </c>
    </row>
    <row r="41" spans="1:7" ht="28.5" x14ac:dyDescent="0.2">
      <c r="A41" s="63" t="s">
        <v>15</v>
      </c>
      <c r="B41" s="90" t="s">
        <v>5</v>
      </c>
      <c r="C41" s="44" t="s">
        <v>182</v>
      </c>
      <c r="D41" s="16">
        <f>D42+D44</f>
        <v>10530000</v>
      </c>
      <c r="E41" s="16">
        <f>E42+E44</f>
        <v>10630000</v>
      </c>
    </row>
    <row r="42" spans="1:7" ht="28.5" x14ac:dyDescent="0.2">
      <c r="A42" s="64" t="s">
        <v>16</v>
      </c>
      <c r="B42" s="90" t="s">
        <v>5</v>
      </c>
      <c r="C42" s="47" t="s">
        <v>183</v>
      </c>
      <c r="D42" s="16">
        <f>D43</f>
        <v>10500000</v>
      </c>
      <c r="E42" s="16">
        <f>E43</f>
        <v>10600000</v>
      </c>
    </row>
    <row r="43" spans="1:7" ht="45" x14ac:dyDescent="0.2">
      <c r="A43" s="65" t="s">
        <v>17</v>
      </c>
      <c r="B43" s="91" t="s">
        <v>7</v>
      </c>
      <c r="C43" s="46" t="s">
        <v>184</v>
      </c>
      <c r="D43" s="15">
        <v>10500000</v>
      </c>
      <c r="E43" s="15">
        <v>10600000</v>
      </c>
    </row>
    <row r="44" spans="1:7" ht="27.75" customHeight="1" x14ac:dyDescent="0.2">
      <c r="A44" s="24" t="s">
        <v>18</v>
      </c>
      <c r="B44" s="90" t="s">
        <v>5</v>
      </c>
      <c r="C44" s="47" t="s">
        <v>185</v>
      </c>
      <c r="D44" s="16">
        <f>D45</f>
        <v>30000</v>
      </c>
      <c r="E44" s="16">
        <f>E45</f>
        <v>30000</v>
      </c>
    </row>
    <row r="45" spans="1:7" s="4" customFormat="1" ht="27" customHeight="1" x14ac:dyDescent="0.2">
      <c r="A45" s="24" t="s">
        <v>20</v>
      </c>
      <c r="B45" s="90" t="s">
        <v>5</v>
      </c>
      <c r="C45" s="47" t="s">
        <v>186</v>
      </c>
      <c r="D45" s="35">
        <f>D46</f>
        <v>30000</v>
      </c>
      <c r="E45" s="35">
        <f>E46</f>
        <v>30000</v>
      </c>
      <c r="F45" s="9"/>
      <c r="G45" s="9"/>
    </row>
    <row r="46" spans="1:7" ht="27.75" customHeight="1" x14ac:dyDescent="0.2">
      <c r="A46" s="25" t="s">
        <v>20</v>
      </c>
      <c r="B46" s="91" t="s">
        <v>85</v>
      </c>
      <c r="C46" s="46" t="s">
        <v>186</v>
      </c>
      <c r="D46" s="15">
        <v>30000</v>
      </c>
      <c r="E46" s="15">
        <v>30000</v>
      </c>
    </row>
    <row r="47" spans="1:7" ht="25.5" hidden="1" customHeight="1" x14ac:dyDescent="0.2">
      <c r="A47" s="67" t="s">
        <v>21</v>
      </c>
      <c r="B47" s="90" t="s">
        <v>5</v>
      </c>
      <c r="C47" s="47" t="s">
        <v>22</v>
      </c>
      <c r="D47" s="16" t="e">
        <f>D48</f>
        <v>#REF!</v>
      </c>
      <c r="E47" s="16" t="e">
        <f>E48</f>
        <v>#REF!</v>
      </c>
    </row>
    <row r="48" spans="1:7" ht="28.5" hidden="1" x14ac:dyDescent="0.2">
      <c r="A48" s="68" t="s">
        <v>23</v>
      </c>
      <c r="B48" s="47" t="s">
        <v>7</v>
      </c>
      <c r="C48" s="47" t="s">
        <v>24</v>
      </c>
      <c r="D48" s="16" t="e">
        <f>#REF!</f>
        <v>#REF!</v>
      </c>
      <c r="E48" s="16" t="e">
        <f>#REF!</f>
        <v>#REF!</v>
      </c>
    </row>
    <row r="49" spans="1:7" ht="29.45" customHeight="1" x14ac:dyDescent="0.2">
      <c r="A49" s="69" t="s">
        <v>25</v>
      </c>
      <c r="B49" s="90" t="s">
        <v>5</v>
      </c>
      <c r="C49" s="44" t="s">
        <v>187</v>
      </c>
      <c r="D49" s="16">
        <f>D52+D50+D54+D63+D66</f>
        <v>10566600.300000001</v>
      </c>
      <c r="E49" s="16">
        <f>E52+E50+E54+E63+E66</f>
        <v>10566600.300000001</v>
      </c>
    </row>
    <row r="50" spans="1:7" ht="29.25" hidden="1" customHeight="1" x14ac:dyDescent="0.2">
      <c r="A50" s="69" t="s">
        <v>86</v>
      </c>
      <c r="B50" s="90" t="s">
        <v>5</v>
      </c>
      <c r="C50" s="44" t="s">
        <v>79</v>
      </c>
      <c r="D50" s="16">
        <f>D51</f>
        <v>0</v>
      </c>
      <c r="E50" s="16">
        <f>E51</f>
        <v>0</v>
      </c>
    </row>
    <row r="51" spans="1:7" ht="28.5" hidden="1" customHeight="1" x14ac:dyDescent="0.2">
      <c r="A51" s="70" t="s">
        <v>87</v>
      </c>
      <c r="B51" s="91" t="s">
        <v>19</v>
      </c>
      <c r="C51" s="45" t="s">
        <v>80</v>
      </c>
      <c r="D51" s="15">
        <v>0</v>
      </c>
      <c r="E51" s="15">
        <v>0</v>
      </c>
    </row>
    <row r="52" spans="1:7" ht="28.5" hidden="1" customHeight="1" x14ac:dyDescent="0.2">
      <c r="A52" s="69" t="s">
        <v>86</v>
      </c>
      <c r="B52" s="90" t="s">
        <v>5</v>
      </c>
      <c r="C52" s="44" t="s">
        <v>188</v>
      </c>
      <c r="D52" s="16">
        <f>D53</f>
        <v>0</v>
      </c>
      <c r="E52" s="16">
        <f>E53</f>
        <v>0</v>
      </c>
    </row>
    <row r="53" spans="1:7" ht="28.5" hidden="1" customHeight="1" x14ac:dyDescent="0.2">
      <c r="A53" s="70" t="s">
        <v>87</v>
      </c>
      <c r="B53" s="91" t="s">
        <v>19</v>
      </c>
      <c r="C53" s="45" t="s">
        <v>189</v>
      </c>
      <c r="D53" s="15">
        <v>0</v>
      </c>
      <c r="E53" s="15">
        <v>0</v>
      </c>
    </row>
    <row r="54" spans="1:7" ht="91.5" customHeight="1" x14ac:dyDescent="0.2">
      <c r="A54" s="71" t="s">
        <v>26</v>
      </c>
      <c r="B54" s="90" t="s">
        <v>5</v>
      </c>
      <c r="C54" s="44" t="s">
        <v>190</v>
      </c>
      <c r="D54" s="16">
        <f>D55+D61</f>
        <v>9126600.3000000007</v>
      </c>
      <c r="E54" s="16">
        <f>E55+E61</f>
        <v>9126600.3000000007</v>
      </c>
    </row>
    <row r="55" spans="1:7" s="4" customFormat="1" ht="63.75" customHeight="1" x14ac:dyDescent="0.2">
      <c r="A55" s="72" t="s">
        <v>27</v>
      </c>
      <c r="B55" s="90" t="s">
        <v>5</v>
      </c>
      <c r="C55" s="44" t="s">
        <v>191</v>
      </c>
      <c r="D55" s="16">
        <f>D56+D57</f>
        <v>7926600.2999999998</v>
      </c>
      <c r="E55" s="16">
        <f>E56+E57</f>
        <v>7926600.2999999998</v>
      </c>
      <c r="F55" s="9"/>
      <c r="G55" s="9"/>
    </row>
    <row r="56" spans="1:7" s="4" customFormat="1" ht="90" x14ac:dyDescent="0.2">
      <c r="A56" s="73" t="s">
        <v>106</v>
      </c>
      <c r="B56" s="91" t="s">
        <v>88</v>
      </c>
      <c r="C56" s="45" t="s">
        <v>192</v>
      </c>
      <c r="D56" s="15">
        <v>2800000</v>
      </c>
      <c r="E56" s="15">
        <v>2800000</v>
      </c>
      <c r="F56" s="9"/>
      <c r="G56" s="9"/>
    </row>
    <row r="57" spans="1:7" s="4" customFormat="1" ht="75" x14ac:dyDescent="0.2">
      <c r="A57" s="73" t="s">
        <v>92</v>
      </c>
      <c r="B57" s="91" t="s">
        <v>194</v>
      </c>
      <c r="C57" s="45" t="s">
        <v>193</v>
      </c>
      <c r="D57" s="15">
        <f>D58+D59+D60</f>
        <v>5126600.3</v>
      </c>
      <c r="E57" s="15">
        <f>E58+E59+E60</f>
        <v>5126600.3</v>
      </c>
      <c r="F57" s="9"/>
      <c r="G57" s="9"/>
    </row>
    <row r="58" spans="1:7" s="4" customFormat="1" ht="54" hidden="1" customHeight="1" x14ac:dyDescent="0.2">
      <c r="A58" s="73" t="s">
        <v>92</v>
      </c>
      <c r="B58" s="91" t="s">
        <v>96</v>
      </c>
      <c r="C58" s="45" t="s">
        <v>93</v>
      </c>
      <c r="D58" s="15">
        <v>1458156</v>
      </c>
      <c r="E58" s="15">
        <v>1458156</v>
      </c>
      <c r="F58" s="9"/>
      <c r="G58" s="9"/>
    </row>
    <row r="59" spans="1:7" s="4" customFormat="1" ht="55.15" hidden="1" customHeight="1" x14ac:dyDescent="0.2">
      <c r="A59" s="73" t="s">
        <v>92</v>
      </c>
      <c r="B59" s="91" t="s">
        <v>97</v>
      </c>
      <c r="C59" s="45" t="s">
        <v>93</v>
      </c>
      <c r="D59" s="15">
        <v>1766444.3</v>
      </c>
      <c r="E59" s="15">
        <v>1766444.3</v>
      </c>
      <c r="F59" s="9"/>
      <c r="G59" s="9"/>
    </row>
    <row r="60" spans="1:7" s="4" customFormat="1" ht="56.45" hidden="1" customHeight="1" x14ac:dyDescent="0.2">
      <c r="A60" s="73" t="s">
        <v>92</v>
      </c>
      <c r="B60" s="91" t="s">
        <v>98</v>
      </c>
      <c r="C60" s="45" t="s">
        <v>93</v>
      </c>
      <c r="D60" s="15">
        <v>1902000</v>
      </c>
      <c r="E60" s="15">
        <v>1902000</v>
      </c>
      <c r="F60" s="9"/>
      <c r="G60" s="9"/>
    </row>
    <row r="61" spans="1:7" s="4" customFormat="1" ht="80.25" customHeight="1" x14ac:dyDescent="0.2">
      <c r="A61" s="72" t="s">
        <v>111</v>
      </c>
      <c r="B61" s="90" t="s">
        <v>5</v>
      </c>
      <c r="C61" s="44" t="s">
        <v>195</v>
      </c>
      <c r="D61" s="16">
        <f>D62</f>
        <v>1200000</v>
      </c>
      <c r="E61" s="16">
        <f>E62</f>
        <v>1200000</v>
      </c>
      <c r="F61" s="9"/>
      <c r="G61" s="9"/>
    </row>
    <row r="62" spans="1:7" ht="81" customHeight="1" x14ac:dyDescent="0.2">
      <c r="A62" s="74" t="s">
        <v>81</v>
      </c>
      <c r="B62" s="91" t="s">
        <v>88</v>
      </c>
      <c r="C62" s="45" t="s">
        <v>196</v>
      </c>
      <c r="D62" s="36">
        <v>1200000</v>
      </c>
      <c r="E62" s="36">
        <v>1200000</v>
      </c>
    </row>
    <row r="63" spans="1:7" s="4" customFormat="1" ht="18.75" hidden="1" customHeight="1" x14ac:dyDescent="0.2">
      <c r="A63" s="72" t="s">
        <v>28</v>
      </c>
      <c r="B63" s="90" t="s">
        <v>5</v>
      </c>
      <c r="C63" s="44" t="s">
        <v>29</v>
      </c>
      <c r="D63" s="16">
        <f>D64</f>
        <v>0</v>
      </c>
      <c r="E63" s="16">
        <f>E64</f>
        <v>0</v>
      </c>
      <c r="F63" s="9"/>
      <c r="G63" s="9"/>
    </row>
    <row r="64" spans="1:7" ht="45" hidden="1" x14ac:dyDescent="0.2">
      <c r="A64" s="73" t="s">
        <v>30</v>
      </c>
      <c r="B64" s="91" t="s">
        <v>19</v>
      </c>
      <c r="C64" s="45" t="s">
        <v>31</v>
      </c>
      <c r="D64" s="15">
        <f>D65</f>
        <v>0</v>
      </c>
      <c r="E64" s="15">
        <f>E65</f>
        <v>0</v>
      </c>
    </row>
    <row r="65" spans="1:7" ht="39.75" hidden="1" customHeight="1" x14ac:dyDescent="0.2">
      <c r="A65" s="65" t="s">
        <v>32</v>
      </c>
      <c r="B65" s="91" t="s">
        <v>19</v>
      </c>
      <c r="C65" s="46" t="s">
        <v>33</v>
      </c>
      <c r="D65" s="15">
        <v>0</v>
      </c>
      <c r="E65" s="15">
        <v>0</v>
      </c>
    </row>
    <row r="66" spans="1:7" s="4" customFormat="1" ht="79.5" customHeight="1" x14ac:dyDescent="0.2">
      <c r="A66" s="72" t="s">
        <v>34</v>
      </c>
      <c r="B66" s="90" t="s">
        <v>5</v>
      </c>
      <c r="C66" s="44" t="s">
        <v>197</v>
      </c>
      <c r="D66" s="16">
        <f>D67</f>
        <v>1440000</v>
      </c>
      <c r="E66" s="16">
        <f>E67</f>
        <v>1440000</v>
      </c>
      <c r="F66" s="9"/>
      <c r="G66" s="9"/>
    </row>
    <row r="67" spans="1:7" ht="77.25" customHeight="1" x14ac:dyDescent="0.2">
      <c r="A67" s="73" t="s">
        <v>35</v>
      </c>
      <c r="B67" s="91" t="s">
        <v>5</v>
      </c>
      <c r="C67" s="45" t="s">
        <v>198</v>
      </c>
      <c r="D67" s="15">
        <f>D68</f>
        <v>1440000</v>
      </c>
      <c r="E67" s="15">
        <f>E68</f>
        <v>1440000</v>
      </c>
    </row>
    <row r="68" spans="1:7" ht="75" x14ac:dyDescent="0.2">
      <c r="A68" s="73" t="s">
        <v>36</v>
      </c>
      <c r="B68" s="91" t="s">
        <v>88</v>
      </c>
      <c r="C68" s="45" t="s">
        <v>199</v>
      </c>
      <c r="D68" s="15">
        <v>1440000</v>
      </c>
      <c r="E68" s="15">
        <v>1440000</v>
      </c>
    </row>
    <row r="69" spans="1:7" ht="14.25" customHeight="1" x14ac:dyDescent="0.2">
      <c r="A69" s="69" t="s">
        <v>37</v>
      </c>
      <c r="B69" s="90" t="s">
        <v>5</v>
      </c>
      <c r="C69" s="44" t="s">
        <v>200</v>
      </c>
      <c r="D69" s="16">
        <f>D70</f>
        <v>2794000</v>
      </c>
      <c r="E69" s="16">
        <f>E70</f>
        <v>2906000</v>
      </c>
    </row>
    <row r="70" spans="1:7" ht="28.5" x14ac:dyDescent="0.2">
      <c r="A70" s="69" t="s">
        <v>38</v>
      </c>
      <c r="B70" s="90" t="s">
        <v>5</v>
      </c>
      <c r="C70" s="44" t="s">
        <v>201</v>
      </c>
      <c r="D70" s="16">
        <f>D71+D72+D73+D74+D75</f>
        <v>2794000</v>
      </c>
      <c r="E70" s="16">
        <f>E71+E72+E73+E74+E75</f>
        <v>2906000</v>
      </c>
    </row>
    <row r="71" spans="1:7" ht="30" x14ac:dyDescent="0.2">
      <c r="A71" s="75" t="s">
        <v>39</v>
      </c>
      <c r="B71" s="91" t="s">
        <v>40</v>
      </c>
      <c r="C71" s="45" t="s">
        <v>202</v>
      </c>
      <c r="D71" s="15">
        <v>415000</v>
      </c>
      <c r="E71" s="15">
        <v>432000</v>
      </c>
    </row>
    <row r="72" spans="1:7" ht="30" hidden="1" x14ac:dyDescent="0.2">
      <c r="A72" s="75" t="s">
        <v>41</v>
      </c>
      <c r="B72" s="91" t="s">
        <v>40</v>
      </c>
      <c r="C72" s="45" t="s">
        <v>42</v>
      </c>
      <c r="D72" s="15">
        <v>0</v>
      </c>
      <c r="E72" s="15">
        <v>0</v>
      </c>
    </row>
    <row r="73" spans="1:7" x14ac:dyDescent="0.2">
      <c r="A73" s="75" t="s">
        <v>43</v>
      </c>
      <c r="B73" s="91" t="s">
        <v>40</v>
      </c>
      <c r="C73" s="45" t="s">
        <v>203</v>
      </c>
      <c r="D73" s="15">
        <v>185000</v>
      </c>
      <c r="E73" s="15">
        <v>192000</v>
      </c>
    </row>
    <row r="74" spans="1:7" x14ac:dyDescent="0.2">
      <c r="A74" s="75" t="s">
        <v>44</v>
      </c>
      <c r="B74" s="91" t="s">
        <v>5</v>
      </c>
      <c r="C74" s="45" t="s">
        <v>204</v>
      </c>
      <c r="D74" s="15">
        <f>D76+D77</f>
        <v>2194000</v>
      </c>
      <c r="E74" s="15">
        <f>E76+E77</f>
        <v>2282000</v>
      </c>
    </row>
    <row r="75" spans="1:7" ht="14.25" hidden="1" customHeight="1" x14ac:dyDescent="0.2">
      <c r="A75" s="75" t="s">
        <v>45</v>
      </c>
      <c r="B75" s="91" t="s">
        <v>40</v>
      </c>
      <c r="C75" s="45" t="s">
        <v>46</v>
      </c>
      <c r="D75" s="15">
        <v>0</v>
      </c>
      <c r="E75" s="15">
        <v>0</v>
      </c>
    </row>
    <row r="76" spans="1:7" ht="14.25" customHeight="1" x14ac:dyDescent="0.2">
      <c r="A76" s="76" t="s">
        <v>116</v>
      </c>
      <c r="B76" s="91" t="s">
        <v>40</v>
      </c>
      <c r="C76" s="45" t="s">
        <v>205</v>
      </c>
      <c r="D76" s="15">
        <v>2194000</v>
      </c>
      <c r="E76" s="15">
        <v>2282000</v>
      </c>
    </row>
    <row r="77" spans="1:7" ht="14.25" customHeight="1" x14ac:dyDescent="0.2">
      <c r="A77" s="65" t="s">
        <v>117</v>
      </c>
      <c r="B77" s="91" t="s">
        <v>40</v>
      </c>
      <c r="C77" s="45" t="s">
        <v>206</v>
      </c>
      <c r="D77" s="15">
        <v>0</v>
      </c>
      <c r="E77" s="15">
        <v>0</v>
      </c>
    </row>
    <row r="78" spans="1:7" ht="30" customHeight="1" x14ac:dyDescent="0.2">
      <c r="A78" s="69" t="s">
        <v>112</v>
      </c>
      <c r="B78" s="91" t="s">
        <v>5</v>
      </c>
      <c r="C78" s="48" t="s">
        <v>210</v>
      </c>
      <c r="D78" s="16">
        <f>D79+D81</f>
        <v>925000</v>
      </c>
      <c r="E78" s="16">
        <f>E79+E81</f>
        <v>925000</v>
      </c>
    </row>
    <row r="79" spans="1:7" ht="24" customHeight="1" x14ac:dyDescent="0.2">
      <c r="A79" s="42" t="s">
        <v>332</v>
      </c>
      <c r="B79" s="91" t="s">
        <v>5</v>
      </c>
      <c r="C79" s="49" t="s">
        <v>333</v>
      </c>
      <c r="D79" s="16">
        <f>D80</f>
        <v>925000</v>
      </c>
      <c r="E79" s="16">
        <f>E80</f>
        <v>925000</v>
      </c>
    </row>
    <row r="80" spans="1:7" ht="34.5" customHeight="1" x14ac:dyDescent="0.2">
      <c r="A80" s="43" t="s">
        <v>334</v>
      </c>
      <c r="B80" s="91" t="s">
        <v>85</v>
      </c>
      <c r="C80" s="50" t="s">
        <v>335</v>
      </c>
      <c r="D80" s="15">
        <v>925000</v>
      </c>
      <c r="E80" s="15">
        <v>925000</v>
      </c>
    </row>
    <row r="81" spans="1:7" ht="14.25" hidden="1" x14ac:dyDescent="0.2">
      <c r="A81" s="77" t="s">
        <v>113</v>
      </c>
      <c r="B81" s="90" t="s">
        <v>5</v>
      </c>
      <c r="C81" s="48" t="s">
        <v>209</v>
      </c>
      <c r="D81" s="16">
        <f>D82</f>
        <v>0</v>
      </c>
      <c r="E81" s="16">
        <f>E82</f>
        <v>0</v>
      </c>
    </row>
    <row r="82" spans="1:7" ht="14.25" hidden="1" x14ac:dyDescent="0.2">
      <c r="A82" s="77" t="s">
        <v>114</v>
      </c>
      <c r="B82" s="90" t="s">
        <v>5</v>
      </c>
      <c r="C82" s="48" t="s">
        <v>208</v>
      </c>
      <c r="D82" s="16">
        <f>SUM(D83:D85)</f>
        <v>0</v>
      </c>
      <c r="E82" s="16">
        <f>SUM(E83:E85)</f>
        <v>0</v>
      </c>
    </row>
    <row r="83" spans="1:7" ht="30" hidden="1" x14ac:dyDescent="0.2">
      <c r="A83" s="70" t="s">
        <v>115</v>
      </c>
      <c r="B83" s="91" t="s">
        <v>85</v>
      </c>
      <c r="C83" s="51" t="s">
        <v>207</v>
      </c>
      <c r="D83" s="52">
        <v>0</v>
      </c>
      <c r="E83" s="52">
        <v>0</v>
      </c>
    </row>
    <row r="84" spans="1:7" ht="30" hidden="1" x14ac:dyDescent="0.2">
      <c r="A84" s="70" t="s">
        <v>115</v>
      </c>
      <c r="B84" s="91" t="s">
        <v>19</v>
      </c>
      <c r="C84" s="51" t="s">
        <v>207</v>
      </c>
      <c r="D84" s="52">
        <v>0</v>
      </c>
      <c r="E84" s="52">
        <v>0</v>
      </c>
    </row>
    <row r="85" spans="1:7" ht="30" hidden="1" x14ac:dyDescent="0.2">
      <c r="A85" s="70" t="s">
        <v>115</v>
      </c>
      <c r="B85" s="91" t="s">
        <v>68</v>
      </c>
      <c r="C85" s="51" t="s">
        <v>207</v>
      </c>
      <c r="D85" s="52">
        <v>0</v>
      </c>
      <c r="E85" s="52">
        <v>0</v>
      </c>
    </row>
    <row r="86" spans="1:7" ht="28.5" hidden="1" x14ac:dyDescent="0.2">
      <c r="A86" s="69" t="s">
        <v>47</v>
      </c>
      <c r="B86" s="90" t="s">
        <v>5</v>
      </c>
      <c r="C86" s="44" t="s">
        <v>211</v>
      </c>
      <c r="D86" s="16">
        <f>D87+D90</f>
        <v>0</v>
      </c>
      <c r="E86" s="16">
        <f>E87+E90</f>
        <v>0</v>
      </c>
    </row>
    <row r="87" spans="1:7" ht="64.900000000000006" hidden="1" customHeight="1" x14ac:dyDescent="0.2">
      <c r="A87" s="78" t="s">
        <v>89</v>
      </c>
      <c r="B87" s="47" t="s">
        <v>5</v>
      </c>
      <c r="C87" s="47" t="s">
        <v>212</v>
      </c>
      <c r="D87" s="16">
        <f>D88</f>
        <v>0</v>
      </c>
      <c r="E87" s="16">
        <f>E88</f>
        <v>0</v>
      </c>
    </row>
    <row r="88" spans="1:7" ht="82.15" hidden="1" customHeight="1" x14ac:dyDescent="0.2">
      <c r="A88" s="65" t="s">
        <v>90</v>
      </c>
      <c r="B88" s="46" t="s">
        <v>88</v>
      </c>
      <c r="C88" s="45" t="s">
        <v>213</v>
      </c>
      <c r="D88" s="15">
        <f>D89</f>
        <v>0</v>
      </c>
      <c r="E88" s="15">
        <f>E89</f>
        <v>0</v>
      </c>
    </row>
    <row r="89" spans="1:7" ht="76.150000000000006" hidden="1" customHeight="1" x14ac:dyDescent="0.2">
      <c r="A89" s="65" t="s">
        <v>48</v>
      </c>
      <c r="B89" s="91" t="s">
        <v>88</v>
      </c>
      <c r="C89" s="46" t="s">
        <v>214</v>
      </c>
      <c r="D89" s="15">
        <v>0</v>
      </c>
      <c r="E89" s="15">
        <v>0</v>
      </c>
    </row>
    <row r="90" spans="1:7" ht="27" hidden="1" customHeight="1" x14ac:dyDescent="0.2">
      <c r="A90" s="72" t="s">
        <v>91</v>
      </c>
      <c r="B90" s="90" t="s">
        <v>5</v>
      </c>
      <c r="C90" s="44" t="s">
        <v>49</v>
      </c>
      <c r="D90" s="16">
        <f>D91</f>
        <v>0</v>
      </c>
      <c r="E90" s="16">
        <f>E91</f>
        <v>0</v>
      </c>
    </row>
    <row r="91" spans="1:7" s="4" customFormat="1" ht="32.450000000000003" hidden="1" customHeight="1" x14ac:dyDescent="0.2">
      <c r="A91" s="72" t="s">
        <v>50</v>
      </c>
      <c r="B91" s="90" t="s">
        <v>5</v>
      </c>
      <c r="C91" s="44" t="s">
        <v>51</v>
      </c>
      <c r="D91" s="16">
        <f>D92+D94</f>
        <v>0</v>
      </c>
      <c r="E91" s="16">
        <f>E92+E94</f>
        <v>0</v>
      </c>
      <c r="F91" s="9"/>
      <c r="G91" s="9"/>
    </row>
    <row r="92" spans="1:7" s="4" customFormat="1" ht="49.9" hidden="1" customHeight="1" x14ac:dyDescent="0.2">
      <c r="A92" s="72" t="s">
        <v>107</v>
      </c>
      <c r="B92" s="90" t="s">
        <v>5</v>
      </c>
      <c r="C92" s="44" t="s">
        <v>108</v>
      </c>
      <c r="D92" s="16">
        <f>D93</f>
        <v>0</v>
      </c>
      <c r="E92" s="16">
        <f>E93</f>
        <v>0</v>
      </c>
      <c r="F92" s="9"/>
      <c r="G92" s="9"/>
    </row>
    <row r="93" spans="1:7" s="4" customFormat="1" ht="48.6" hidden="1" customHeight="1" x14ac:dyDescent="0.2">
      <c r="A93" s="73" t="s">
        <v>107</v>
      </c>
      <c r="B93" s="91" t="s">
        <v>88</v>
      </c>
      <c r="C93" s="45" t="s">
        <v>108</v>
      </c>
      <c r="D93" s="15">
        <v>0</v>
      </c>
      <c r="E93" s="15">
        <v>0</v>
      </c>
      <c r="F93" s="9"/>
      <c r="G93" s="9"/>
    </row>
    <row r="94" spans="1:7" s="4" customFormat="1" ht="42.75" hidden="1" x14ac:dyDescent="0.2">
      <c r="A94" s="72" t="s">
        <v>94</v>
      </c>
      <c r="B94" s="90" t="s">
        <v>5</v>
      </c>
      <c r="C94" s="44" t="s">
        <v>95</v>
      </c>
      <c r="D94" s="16">
        <f>SUM(D95:D97)</f>
        <v>0</v>
      </c>
      <c r="E94" s="16">
        <f>SUM(E95:E97)</f>
        <v>0</v>
      </c>
      <c r="F94" s="9"/>
      <c r="G94" s="9"/>
    </row>
    <row r="95" spans="1:7" s="4" customFormat="1" ht="45" hidden="1" x14ac:dyDescent="0.2">
      <c r="A95" s="73" t="s">
        <v>94</v>
      </c>
      <c r="B95" s="91" t="s">
        <v>96</v>
      </c>
      <c r="C95" s="45" t="s">
        <v>95</v>
      </c>
      <c r="D95" s="15">
        <v>0</v>
      </c>
      <c r="E95" s="15">
        <v>0</v>
      </c>
      <c r="F95" s="9"/>
      <c r="G95" s="9"/>
    </row>
    <row r="96" spans="1:7" s="4" customFormat="1" ht="45" hidden="1" x14ac:dyDescent="0.2">
      <c r="A96" s="73" t="s">
        <v>94</v>
      </c>
      <c r="B96" s="91" t="s">
        <v>97</v>
      </c>
      <c r="C96" s="45" t="s">
        <v>95</v>
      </c>
      <c r="D96" s="15">
        <v>0</v>
      </c>
      <c r="E96" s="15">
        <v>0</v>
      </c>
      <c r="F96" s="9"/>
      <c r="G96" s="9"/>
    </row>
    <row r="97" spans="1:7" s="4" customFormat="1" ht="45" hidden="1" x14ac:dyDescent="0.2">
      <c r="A97" s="73" t="s">
        <v>94</v>
      </c>
      <c r="B97" s="91" t="s">
        <v>98</v>
      </c>
      <c r="C97" s="45" t="s">
        <v>95</v>
      </c>
      <c r="D97" s="15">
        <v>0</v>
      </c>
      <c r="E97" s="15">
        <v>0</v>
      </c>
      <c r="F97" s="9"/>
      <c r="G97" s="9"/>
    </row>
    <row r="98" spans="1:7" ht="28.5" x14ac:dyDescent="0.2">
      <c r="A98" s="69" t="s">
        <v>52</v>
      </c>
      <c r="B98" s="90" t="s">
        <v>5</v>
      </c>
      <c r="C98" s="44" t="s">
        <v>215</v>
      </c>
      <c r="D98" s="16">
        <f>D99+D138+D140</f>
        <v>1614500</v>
      </c>
      <c r="E98" s="16">
        <f>E99+E138+E140</f>
        <v>1617700</v>
      </c>
      <c r="G98" s="7"/>
    </row>
    <row r="99" spans="1:7" ht="42.75" x14ac:dyDescent="0.2">
      <c r="A99" s="79" t="s">
        <v>141</v>
      </c>
      <c r="B99" s="61" t="s">
        <v>5</v>
      </c>
      <c r="C99" s="53" t="s">
        <v>216</v>
      </c>
      <c r="D99" s="16">
        <f>D100+D104+D108+D112+D122+D124+D128+D130+D134+D116+D120+D114+D126</f>
        <v>1047500</v>
      </c>
      <c r="E99" s="16">
        <f>E100+E104+E108+E112+E122+E124+E128+E130+E134+E116+E120+E114+E126</f>
        <v>1050700</v>
      </c>
      <c r="G99" s="7"/>
    </row>
    <row r="100" spans="1:7" ht="57" x14ac:dyDescent="0.2">
      <c r="A100" s="79" t="s">
        <v>219</v>
      </c>
      <c r="B100" s="61" t="s">
        <v>5</v>
      </c>
      <c r="C100" s="53" t="s">
        <v>220</v>
      </c>
      <c r="D100" s="16">
        <f>D101</f>
        <v>56900</v>
      </c>
      <c r="E100" s="16">
        <f>E101</f>
        <v>58800</v>
      </c>
      <c r="G100" s="7"/>
    </row>
    <row r="101" spans="1:7" s="4" customFormat="1" ht="66.75" customHeight="1" x14ac:dyDescent="0.2">
      <c r="A101" s="75" t="s">
        <v>218</v>
      </c>
      <c r="B101" s="46" t="s">
        <v>5</v>
      </c>
      <c r="C101" s="45" t="s">
        <v>217</v>
      </c>
      <c r="D101" s="15">
        <f>SUM(D102:D103)</f>
        <v>56900</v>
      </c>
      <c r="E101" s="15">
        <f>SUM(E102:E103)</f>
        <v>58800</v>
      </c>
      <c r="F101" s="9"/>
      <c r="G101" s="9"/>
    </row>
    <row r="102" spans="1:7" s="4" customFormat="1" ht="66.75" hidden="1" customHeight="1" x14ac:dyDescent="0.2">
      <c r="A102" s="75" t="s">
        <v>218</v>
      </c>
      <c r="B102" s="46" t="s">
        <v>345</v>
      </c>
      <c r="C102" s="45" t="s">
        <v>217</v>
      </c>
      <c r="D102" s="15">
        <v>46600</v>
      </c>
      <c r="E102" s="15">
        <v>48500</v>
      </c>
      <c r="F102" s="9"/>
      <c r="G102" s="9"/>
    </row>
    <row r="103" spans="1:7" s="4" customFormat="1" ht="66.75" hidden="1" customHeight="1" x14ac:dyDescent="0.2">
      <c r="A103" s="75" t="s">
        <v>218</v>
      </c>
      <c r="B103" s="46" t="s">
        <v>346</v>
      </c>
      <c r="C103" s="45" t="s">
        <v>217</v>
      </c>
      <c r="D103" s="15">
        <v>10300</v>
      </c>
      <c r="E103" s="15">
        <v>10300</v>
      </c>
      <c r="F103" s="9"/>
      <c r="G103" s="9"/>
    </row>
    <row r="104" spans="1:7" s="4" customFormat="1" ht="71.25" x14ac:dyDescent="0.2">
      <c r="A104" s="69" t="s">
        <v>223</v>
      </c>
      <c r="B104" s="46" t="s">
        <v>5</v>
      </c>
      <c r="C104" s="44" t="s">
        <v>224</v>
      </c>
      <c r="D104" s="16">
        <f>D105</f>
        <v>137100</v>
      </c>
      <c r="E104" s="16">
        <f>E105</f>
        <v>137700</v>
      </c>
      <c r="F104" s="9"/>
      <c r="G104" s="9"/>
    </row>
    <row r="105" spans="1:7" s="4" customFormat="1" ht="81" customHeight="1" x14ac:dyDescent="0.2">
      <c r="A105" s="75" t="s">
        <v>221</v>
      </c>
      <c r="B105" s="46" t="s">
        <v>5</v>
      </c>
      <c r="C105" s="45" t="s">
        <v>222</v>
      </c>
      <c r="D105" s="15">
        <f>SUM(D106:D107)</f>
        <v>137100</v>
      </c>
      <c r="E105" s="15">
        <f>SUM(E106:E107)</f>
        <v>137700</v>
      </c>
      <c r="F105" s="9"/>
      <c r="G105" s="9"/>
    </row>
    <row r="106" spans="1:7" s="4" customFormat="1" ht="81" hidden="1" customHeight="1" x14ac:dyDescent="0.2">
      <c r="A106" s="75" t="s">
        <v>221</v>
      </c>
      <c r="B106" s="46" t="s">
        <v>345</v>
      </c>
      <c r="C106" s="45" t="s">
        <v>222</v>
      </c>
      <c r="D106" s="15">
        <v>14100</v>
      </c>
      <c r="E106" s="15">
        <v>14700</v>
      </c>
      <c r="F106" s="9"/>
      <c r="G106" s="9"/>
    </row>
    <row r="107" spans="1:7" s="4" customFormat="1" ht="81" hidden="1" customHeight="1" x14ac:dyDescent="0.2">
      <c r="A107" s="75" t="s">
        <v>221</v>
      </c>
      <c r="B107" s="46" t="s">
        <v>346</v>
      </c>
      <c r="C107" s="45" t="s">
        <v>222</v>
      </c>
      <c r="D107" s="15">
        <v>123000</v>
      </c>
      <c r="E107" s="15">
        <v>123000</v>
      </c>
      <c r="F107" s="9"/>
      <c r="G107" s="9"/>
    </row>
    <row r="108" spans="1:7" s="4" customFormat="1" ht="46.5" customHeight="1" x14ac:dyDescent="0.2">
      <c r="A108" s="69" t="s">
        <v>142</v>
      </c>
      <c r="B108" s="47" t="s">
        <v>5</v>
      </c>
      <c r="C108" s="48" t="s">
        <v>226</v>
      </c>
      <c r="D108" s="16">
        <f>D109</f>
        <v>16700</v>
      </c>
      <c r="E108" s="16">
        <f>E109</f>
        <v>16800</v>
      </c>
      <c r="F108" s="9"/>
      <c r="G108" s="9"/>
    </row>
    <row r="109" spans="1:7" s="4" customFormat="1" ht="66.75" customHeight="1" x14ac:dyDescent="0.2">
      <c r="A109" s="75" t="s">
        <v>139</v>
      </c>
      <c r="B109" s="46" t="s">
        <v>5</v>
      </c>
      <c r="C109" s="51" t="s">
        <v>225</v>
      </c>
      <c r="D109" s="15">
        <f>SUM(D110:D111)</f>
        <v>16700</v>
      </c>
      <c r="E109" s="15">
        <f>SUM(E110:E111)</f>
        <v>16800</v>
      </c>
      <c r="F109" s="9"/>
      <c r="G109" s="9"/>
    </row>
    <row r="110" spans="1:7" s="4" customFormat="1" ht="66.75" hidden="1" customHeight="1" x14ac:dyDescent="0.2">
      <c r="A110" s="75" t="s">
        <v>139</v>
      </c>
      <c r="B110" s="46" t="s">
        <v>345</v>
      </c>
      <c r="C110" s="51" t="s">
        <v>225</v>
      </c>
      <c r="D110" s="15">
        <v>1600</v>
      </c>
      <c r="E110" s="15">
        <v>1700</v>
      </c>
      <c r="F110" s="9"/>
      <c r="G110" s="9"/>
    </row>
    <row r="111" spans="1:7" s="4" customFormat="1" ht="66.75" hidden="1" customHeight="1" x14ac:dyDescent="0.2">
      <c r="A111" s="75" t="s">
        <v>139</v>
      </c>
      <c r="B111" s="46" t="s">
        <v>346</v>
      </c>
      <c r="C111" s="51" t="s">
        <v>225</v>
      </c>
      <c r="D111" s="15">
        <v>15100</v>
      </c>
      <c r="E111" s="15">
        <v>15100</v>
      </c>
      <c r="F111" s="9"/>
      <c r="G111" s="9"/>
    </row>
    <row r="112" spans="1:7" s="4" customFormat="1" ht="58.5" customHeight="1" x14ac:dyDescent="0.2">
      <c r="A112" s="69" t="s">
        <v>143</v>
      </c>
      <c r="B112" s="47" t="s">
        <v>5</v>
      </c>
      <c r="C112" s="48" t="s">
        <v>229</v>
      </c>
      <c r="D112" s="16">
        <f>D113</f>
        <v>4500</v>
      </c>
      <c r="E112" s="16">
        <f>E113</f>
        <v>4500</v>
      </c>
      <c r="F112" s="9"/>
      <c r="G112" s="9"/>
    </row>
    <row r="113" spans="1:7" s="4" customFormat="1" ht="66.75" customHeight="1" x14ac:dyDescent="0.2">
      <c r="A113" s="75" t="s">
        <v>227</v>
      </c>
      <c r="B113" s="46" t="s">
        <v>346</v>
      </c>
      <c r="C113" s="51" t="s">
        <v>228</v>
      </c>
      <c r="D113" s="15">
        <v>4500</v>
      </c>
      <c r="E113" s="15">
        <v>4500</v>
      </c>
      <c r="F113" s="9"/>
      <c r="G113" s="9"/>
    </row>
    <row r="114" spans="1:7" s="4" customFormat="1" ht="55.5" customHeight="1" x14ac:dyDescent="0.2">
      <c r="A114" s="69" t="s">
        <v>314</v>
      </c>
      <c r="B114" s="46" t="s">
        <v>5</v>
      </c>
      <c r="C114" s="48" t="s">
        <v>316</v>
      </c>
      <c r="D114" s="16">
        <f>D115</f>
        <v>500</v>
      </c>
      <c r="E114" s="16">
        <f>E115</f>
        <v>500</v>
      </c>
      <c r="F114" s="9"/>
      <c r="G114" s="9"/>
    </row>
    <row r="115" spans="1:7" s="4" customFormat="1" ht="66.75" customHeight="1" x14ac:dyDescent="0.2">
      <c r="A115" s="75" t="s">
        <v>315</v>
      </c>
      <c r="B115" s="46" t="s">
        <v>346</v>
      </c>
      <c r="C115" s="51" t="s">
        <v>317</v>
      </c>
      <c r="D115" s="15">
        <v>500</v>
      </c>
      <c r="E115" s="15">
        <v>500</v>
      </c>
      <c r="F115" s="9"/>
      <c r="G115" s="9"/>
    </row>
    <row r="116" spans="1:7" s="4" customFormat="1" ht="48.75" customHeight="1" x14ac:dyDescent="0.2">
      <c r="A116" s="69" t="s">
        <v>304</v>
      </c>
      <c r="B116" s="46" t="s">
        <v>5</v>
      </c>
      <c r="C116" s="48" t="s">
        <v>305</v>
      </c>
      <c r="D116" s="16">
        <f>D117</f>
        <v>1000</v>
      </c>
      <c r="E116" s="16">
        <f>E117</f>
        <v>1000</v>
      </c>
      <c r="F116" s="9"/>
      <c r="G116" s="9"/>
    </row>
    <row r="117" spans="1:7" s="4" customFormat="1" ht="66.75" customHeight="1" x14ac:dyDescent="0.2">
      <c r="A117" s="75" t="s">
        <v>306</v>
      </c>
      <c r="B117" s="46" t="s">
        <v>5</v>
      </c>
      <c r="C117" s="51" t="s">
        <v>307</v>
      </c>
      <c r="D117" s="15">
        <f>SUM(D118:D119)</f>
        <v>1000</v>
      </c>
      <c r="E117" s="15">
        <f>SUM(E118:E119)</f>
        <v>1000</v>
      </c>
      <c r="F117" s="9"/>
      <c r="G117" s="9"/>
    </row>
    <row r="118" spans="1:7" s="4" customFormat="1" ht="66.75" hidden="1" customHeight="1" x14ac:dyDescent="0.2">
      <c r="A118" s="75" t="s">
        <v>306</v>
      </c>
      <c r="B118" s="46" t="s">
        <v>345</v>
      </c>
      <c r="C118" s="51" t="s">
        <v>307</v>
      </c>
      <c r="D118" s="15">
        <v>200</v>
      </c>
      <c r="E118" s="15">
        <v>200</v>
      </c>
      <c r="F118" s="9"/>
      <c r="G118" s="9"/>
    </row>
    <row r="119" spans="1:7" s="4" customFormat="1" ht="66.75" hidden="1" customHeight="1" x14ac:dyDescent="0.2">
      <c r="A119" s="75" t="s">
        <v>306</v>
      </c>
      <c r="B119" s="46" t="s">
        <v>346</v>
      </c>
      <c r="C119" s="51" t="s">
        <v>307</v>
      </c>
      <c r="D119" s="15">
        <v>800</v>
      </c>
      <c r="E119" s="15">
        <v>800</v>
      </c>
      <c r="F119" s="9"/>
      <c r="G119" s="9"/>
    </row>
    <row r="120" spans="1:7" s="4" customFormat="1" ht="66.75" customHeight="1" x14ac:dyDescent="0.2">
      <c r="A120" s="69" t="s">
        <v>308</v>
      </c>
      <c r="B120" s="46" t="s">
        <v>5</v>
      </c>
      <c r="C120" s="48" t="s">
        <v>309</v>
      </c>
      <c r="D120" s="16">
        <f>D121</f>
        <v>2500</v>
      </c>
      <c r="E120" s="16">
        <f>E121</f>
        <v>2500</v>
      </c>
      <c r="F120" s="9"/>
      <c r="G120" s="9"/>
    </row>
    <row r="121" spans="1:7" s="4" customFormat="1" ht="66.75" customHeight="1" x14ac:dyDescent="0.2">
      <c r="A121" s="75" t="s">
        <v>310</v>
      </c>
      <c r="B121" s="46" t="s">
        <v>346</v>
      </c>
      <c r="C121" s="51" t="s">
        <v>311</v>
      </c>
      <c r="D121" s="15">
        <v>2500</v>
      </c>
      <c r="E121" s="15">
        <v>2500</v>
      </c>
      <c r="F121" s="9"/>
      <c r="G121" s="9"/>
    </row>
    <row r="122" spans="1:7" s="4" customFormat="1" ht="61.5" customHeight="1" x14ac:dyDescent="0.2">
      <c r="A122" s="69" t="s">
        <v>233</v>
      </c>
      <c r="B122" s="47" t="s">
        <v>5</v>
      </c>
      <c r="C122" s="48" t="s">
        <v>232</v>
      </c>
      <c r="D122" s="16">
        <f>D123</f>
        <v>198500</v>
      </c>
      <c r="E122" s="16">
        <f>E123</f>
        <v>198500</v>
      </c>
      <c r="F122" s="9"/>
      <c r="G122" s="9"/>
    </row>
    <row r="123" spans="1:7" s="4" customFormat="1" ht="72" customHeight="1" x14ac:dyDescent="0.2">
      <c r="A123" s="75" t="s">
        <v>230</v>
      </c>
      <c r="B123" s="46" t="s">
        <v>346</v>
      </c>
      <c r="C123" s="51" t="s">
        <v>231</v>
      </c>
      <c r="D123" s="15">
        <v>198500</v>
      </c>
      <c r="E123" s="15">
        <v>198500</v>
      </c>
      <c r="F123" s="9"/>
      <c r="G123" s="9"/>
    </row>
    <row r="124" spans="1:7" s="4" customFormat="1" ht="57.75" customHeight="1" x14ac:dyDescent="0.2">
      <c r="A124" s="69" t="s">
        <v>236</v>
      </c>
      <c r="B124" s="47" t="s">
        <v>5</v>
      </c>
      <c r="C124" s="48" t="s">
        <v>237</v>
      </c>
      <c r="D124" s="16">
        <f>D125</f>
        <v>21200</v>
      </c>
      <c r="E124" s="16">
        <f>E125</f>
        <v>21200</v>
      </c>
      <c r="F124" s="9"/>
      <c r="G124" s="9"/>
    </row>
    <row r="125" spans="1:7" s="4" customFormat="1" ht="93" customHeight="1" x14ac:dyDescent="0.2">
      <c r="A125" s="75" t="s">
        <v>234</v>
      </c>
      <c r="B125" s="46" t="s">
        <v>346</v>
      </c>
      <c r="C125" s="51" t="s">
        <v>235</v>
      </c>
      <c r="D125" s="15">
        <v>21200</v>
      </c>
      <c r="E125" s="15">
        <v>21200</v>
      </c>
      <c r="F125" s="9"/>
      <c r="G125" s="9"/>
    </row>
    <row r="126" spans="1:7" s="4" customFormat="1" ht="48" customHeight="1" x14ac:dyDescent="0.2">
      <c r="A126" s="69" t="s">
        <v>336</v>
      </c>
      <c r="B126" s="46" t="s">
        <v>5</v>
      </c>
      <c r="C126" s="48" t="s">
        <v>337</v>
      </c>
      <c r="D126" s="16">
        <f>D127</f>
        <v>2000</v>
      </c>
      <c r="E126" s="16">
        <f>E127</f>
        <v>2000</v>
      </c>
      <c r="F126" s="9"/>
      <c r="G126" s="9"/>
    </row>
    <row r="127" spans="1:7" s="4" customFormat="1" ht="72" customHeight="1" x14ac:dyDescent="0.2">
      <c r="A127" s="75" t="s">
        <v>338</v>
      </c>
      <c r="B127" s="46" t="s">
        <v>346</v>
      </c>
      <c r="C127" s="51" t="s">
        <v>337</v>
      </c>
      <c r="D127" s="15">
        <v>2000</v>
      </c>
      <c r="E127" s="15">
        <v>2000</v>
      </c>
      <c r="F127" s="9"/>
      <c r="G127" s="9"/>
    </row>
    <row r="128" spans="1:7" s="4" customFormat="1" ht="54" customHeight="1" x14ac:dyDescent="0.2">
      <c r="A128" s="69" t="s">
        <v>241</v>
      </c>
      <c r="B128" s="47" t="s">
        <v>5</v>
      </c>
      <c r="C128" s="48" t="s">
        <v>240</v>
      </c>
      <c r="D128" s="16">
        <f>D129</f>
        <v>6900</v>
      </c>
      <c r="E128" s="16">
        <f>E129</f>
        <v>6900</v>
      </c>
      <c r="F128" s="9"/>
      <c r="G128" s="9"/>
    </row>
    <row r="129" spans="1:7" s="4" customFormat="1" ht="69" customHeight="1" x14ac:dyDescent="0.2">
      <c r="A129" s="75" t="s">
        <v>238</v>
      </c>
      <c r="B129" s="46" t="s">
        <v>346</v>
      </c>
      <c r="C129" s="51" t="s">
        <v>239</v>
      </c>
      <c r="D129" s="15">
        <v>6900</v>
      </c>
      <c r="E129" s="15">
        <v>6900</v>
      </c>
      <c r="F129" s="9"/>
      <c r="G129" s="9"/>
    </row>
    <row r="130" spans="1:7" s="4" customFormat="1" ht="42.75" customHeight="1" x14ac:dyDescent="0.2">
      <c r="A130" s="69" t="s">
        <v>245</v>
      </c>
      <c r="B130" s="47" t="s">
        <v>5</v>
      </c>
      <c r="C130" s="48" t="s">
        <v>244</v>
      </c>
      <c r="D130" s="16">
        <f>D131</f>
        <v>120800</v>
      </c>
      <c r="E130" s="16">
        <f>E131</f>
        <v>120800</v>
      </c>
      <c r="F130" s="9"/>
      <c r="G130" s="9"/>
    </row>
    <row r="131" spans="1:7" s="4" customFormat="1" ht="60" customHeight="1" x14ac:dyDescent="0.2">
      <c r="A131" s="75" t="s">
        <v>242</v>
      </c>
      <c r="B131" s="46" t="s">
        <v>5</v>
      </c>
      <c r="C131" s="51" t="s">
        <v>243</v>
      </c>
      <c r="D131" s="15">
        <f>SUM(D132:D133)</f>
        <v>120800</v>
      </c>
      <c r="E131" s="15">
        <f>SUM(E132:E133)</f>
        <v>120800</v>
      </c>
      <c r="F131" s="9"/>
      <c r="G131" s="9"/>
    </row>
    <row r="132" spans="1:7" s="4" customFormat="1" ht="60" hidden="1" customHeight="1" x14ac:dyDescent="0.2">
      <c r="A132" s="75" t="s">
        <v>242</v>
      </c>
      <c r="B132" s="46" t="s">
        <v>345</v>
      </c>
      <c r="C132" s="51" t="s">
        <v>243</v>
      </c>
      <c r="D132" s="15">
        <v>700</v>
      </c>
      <c r="E132" s="15">
        <v>700</v>
      </c>
      <c r="F132" s="9"/>
      <c r="G132" s="9"/>
    </row>
    <row r="133" spans="1:7" s="4" customFormat="1" ht="60" hidden="1" customHeight="1" x14ac:dyDescent="0.2">
      <c r="A133" s="75" t="s">
        <v>242</v>
      </c>
      <c r="B133" s="46" t="s">
        <v>346</v>
      </c>
      <c r="C133" s="51" t="s">
        <v>243</v>
      </c>
      <c r="D133" s="15">
        <v>120100</v>
      </c>
      <c r="E133" s="15">
        <v>120100</v>
      </c>
      <c r="F133" s="9"/>
      <c r="G133" s="9"/>
    </row>
    <row r="134" spans="1:7" s="4" customFormat="1" ht="60.75" customHeight="1" x14ac:dyDescent="0.2">
      <c r="A134" s="69" t="s">
        <v>247</v>
      </c>
      <c r="B134" s="47" t="s">
        <v>5</v>
      </c>
      <c r="C134" s="48" t="s">
        <v>248</v>
      </c>
      <c r="D134" s="16">
        <f>D135</f>
        <v>478900</v>
      </c>
      <c r="E134" s="16">
        <f>E135</f>
        <v>479500</v>
      </c>
      <c r="F134" s="9"/>
      <c r="G134" s="9"/>
    </row>
    <row r="135" spans="1:7" s="4" customFormat="1" ht="78.75" customHeight="1" x14ac:dyDescent="0.2">
      <c r="A135" s="75" t="s">
        <v>140</v>
      </c>
      <c r="B135" s="46" t="s">
        <v>5</v>
      </c>
      <c r="C135" s="51" t="s">
        <v>246</v>
      </c>
      <c r="D135" s="15">
        <f>SUM(D136:D137)</f>
        <v>478900</v>
      </c>
      <c r="E135" s="15">
        <f>SUM(E136:E137)</f>
        <v>479500</v>
      </c>
      <c r="F135" s="9"/>
      <c r="G135" s="9"/>
    </row>
    <row r="136" spans="1:7" s="4" customFormat="1" ht="78.75" hidden="1" customHeight="1" x14ac:dyDescent="0.2">
      <c r="A136" s="75" t="s">
        <v>140</v>
      </c>
      <c r="B136" s="46" t="s">
        <v>345</v>
      </c>
      <c r="C136" s="51" t="s">
        <v>246</v>
      </c>
      <c r="D136" s="15">
        <v>15700</v>
      </c>
      <c r="E136" s="15">
        <v>16300</v>
      </c>
      <c r="F136" s="9"/>
      <c r="G136" s="9"/>
    </row>
    <row r="137" spans="1:7" s="4" customFormat="1" ht="78.75" hidden="1" customHeight="1" x14ac:dyDescent="0.2">
      <c r="A137" s="75" t="s">
        <v>140</v>
      </c>
      <c r="B137" s="46" t="s">
        <v>346</v>
      </c>
      <c r="C137" s="51" t="s">
        <v>246</v>
      </c>
      <c r="D137" s="15">
        <v>463200</v>
      </c>
      <c r="E137" s="15">
        <v>463200</v>
      </c>
      <c r="F137" s="9"/>
      <c r="G137" s="9"/>
    </row>
    <row r="138" spans="1:7" s="4" customFormat="1" ht="24.75" customHeight="1" x14ac:dyDescent="0.2">
      <c r="A138" s="69" t="s">
        <v>251</v>
      </c>
      <c r="B138" s="47" t="s">
        <v>5</v>
      </c>
      <c r="C138" s="48" t="s">
        <v>252</v>
      </c>
      <c r="D138" s="16">
        <f>D139</f>
        <v>17000</v>
      </c>
      <c r="E138" s="16">
        <f>E139</f>
        <v>17000</v>
      </c>
      <c r="F138" s="9"/>
      <c r="G138" s="9"/>
    </row>
    <row r="139" spans="1:7" s="4" customFormat="1" ht="79.5" customHeight="1" x14ac:dyDescent="0.2">
      <c r="A139" s="75" t="s">
        <v>249</v>
      </c>
      <c r="B139" s="46" t="s">
        <v>347</v>
      </c>
      <c r="C139" s="51" t="s">
        <v>250</v>
      </c>
      <c r="D139" s="15">
        <v>17000</v>
      </c>
      <c r="E139" s="15">
        <v>17000</v>
      </c>
      <c r="F139" s="9"/>
      <c r="G139" s="9"/>
    </row>
    <row r="140" spans="1:7" s="4" customFormat="1" ht="103.5" customHeight="1" x14ac:dyDescent="0.2">
      <c r="A140" s="69" t="s">
        <v>318</v>
      </c>
      <c r="B140" s="46" t="s">
        <v>5</v>
      </c>
      <c r="C140" s="48" t="s">
        <v>319</v>
      </c>
      <c r="D140" s="16">
        <f>D141</f>
        <v>550000</v>
      </c>
      <c r="E140" s="16">
        <f>E141</f>
        <v>550000</v>
      </c>
      <c r="F140" s="9"/>
      <c r="G140" s="9"/>
    </row>
    <row r="141" spans="1:7" s="4" customFormat="1" ht="79.5" customHeight="1" x14ac:dyDescent="0.2">
      <c r="A141" s="75" t="s">
        <v>318</v>
      </c>
      <c r="B141" s="46" t="s">
        <v>7</v>
      </c>
      <c r="C141" s="51" t="s">
        <v>319</v>
      </c>
      <c r="D141" s="15">
        <v>550000</v>
      </c>
      <c r="E141" s="15">
        <v>550000</v>
      </c>
      <c r="F141" s="9"/>
      <c r="G141" s="9"/>
    </row>
    <row r="142" spans="1:7" ht="14.25" hidden="1" x14ac:dyDescent="0.2">
      <c r="A142" s="69" t="s">
        <v>53</v>
      </c>
      <c r="B142" s="90" t="s">
        <v>5</v>
      </c>
      <c r="C142" s="44" t="s">
        <v>54</v>
      </c>
      <c r="D142" s="16">
        <f>D143+D145</f>
        <v>0</v>
      </c>
      <c r="E142" s="16">
        <f>E143+E145</f>
        <v>0</v>
      </c>
    </row>
    <row r="143" spans="1:7" ht="14.25" hidden="1" x14ac:dyDescent="0.2">
      <c r="A143" s="69" t="s">
        <v>55</v>
      </c>
      <c r="B143" s="90" t="s">
        <v>5</v>
      </c>
      <c r="C143" s="44" t="s">
        <v>56</v>
      </c>
      <c r="D143" s="16">
        <f>D144</f>
        <v>0</v>
      </c>
      <c r="E143" s="16">
        <f>E144</f>
        <v>0</v>
      </c>
    </row>
    <row r="144" spans="1:7" ht="18.75" hidden="1" customHeight="1" x14ac:dyDescent="0.2">
      <c r="A144" s="75" t="s">
        <v>57</v>
      </c>
      <c r="B144" s="91" t="s">
        <v>5</v>
      </c>
      <c r="C144" s="45" t="s">
        <v>58</v>
      </c>
      <c r="D144" s="15">
        <v>0</v>
      </c>
      <c r="E144" s="15">
        <v>0</v>
      </c>
    </row>
    <row r="145" spans="1:7" ht="14.25" hidden="1" x14ac:dyDescent="0.2">
      <c r="A145" s="69" t="s">
        <v>59</v>
      </c>
      <c r="B145" s="90" t="s">
        <v>5</v>
      </c>
      <c r="C145" s="44" t="s">
        <v>60</v>
      </c>
      <c r="D145" s="16">
        <f>D146+D147</f>
        <v>0</v>
      </c>
      <c r="E145" s="16">
        <f>E146+E147</f>
        <v>0</v>
      </c>
    </row>
    <row r="146" spans="1:7" ht="14.25" hidden="1" customHeight="1" x14ac:dyDescent="0.2">
      <c r="A146" s="65" t="s">
        <v>61</v>
      </c>
      <c r="B146" s="46" t="s">
        <v>85</v>
      </c>
      <c r="C146" s="46" t="s">
        <v>62</v>
      </c>
      <c r="D146" s="15">
        <v>0</v>
      </c>
      <c r="E146" s="15">
        <v>0</v>
      </c>
    </row>
    <row r="147" spans="1:7" ht="15" hidden="1" customHeight="1" x14ac:dyDescent="0.2">
      <c r="A147" s="65" t="s">
        <v>61</v>
      </c>
      <c r="B147" s="46" t="s">
        <v>88</v>
      </c>
      <c r="C147" s="46" t="s">
        <v>62</v>
      </c>
      <c r="D147" s="15">
        <v>0</v>
      </c>
      <c r="E147" s="15">
        <v>0</v>
      </c>
    </row>
    <row r="148" spans="1:7" s="4" customFormat="1" ht="17.25" customHeight="1" x14ac:dyDescent="0.2">
      <c r="A148" s="64" t="s">
        <v>63</v>
      </c>
      <c r="B148" s="90" t="s">
        <v>5</v>
      </c>
      <c r="C148" s="54" t="s">
        <v>253</v>
      </c>
      <c r="D148" s="16">
        <f>D149+D201+D198</f>
        <v>1379208243.6300001</v>
      </c>
      <c r="E148" s="16">
        <f>E149+E201+E198</f>
        <v>1337334300</v>
      </c>
      <c r="F148" s="9"/>
      <c r="G148" s="9"/>
    </row>
    <row r="149" spans="1:7" s="4" customFormat="1" ht="30" customHeight="1" x14ac:dyDescent="0.2">
      <c r="A149" s="64" t="s">
        <v>64</v>
      </c>
      <c r="B149" s="90" t="s">
        <v>5</v>
      </c>
      <c r="C149" s="54" t="s">
        <v>254</v>
      </c>
      <c r="D149" s="16">
        <f>D150+D155+D171+D189</f>
        <v>1379208243.6300001</v>
      </c>
      <c r="E149" s="16">
        <f>E150+E155+E171+E189</f>
        <v>1337334300</v>
      </c>
      <c r="F149" s="9"/>
      <c r="G149" s="9"/>
    </row>
    <row r="150" spans="1:7" s="4" customFormat="1" ht="16.899999999999999" customHeight="1" x14ac:dyDescent="0.2">
      <c r="A150" s="64" t="s">
        <v>99</v>
      </c>
      <c r="B150" s="20" t="s">
        <v>5</v>
      </c>
      <c r="C150" s="54" t="s">
        <v>255</v>
      </c>
      <c r="D150" s="16">
        <f>D151+D153</f>
        <v>146558400</v>
      </c>
      <c r="E150" s="16">
        <f>E151+E153</f>
        <v>116802000</v>
      </c>
      <c r="F150" s="9"/>
      <c r="G150" s="9"/>
    </row>
    <row r="151" spans="1:7" s="4" customFormat="1" ht="18.75" customHeight="1" x14ac:dyDescent="0.2">
      <c r="A151" s="64" t="s">
        <v>65</v>
      </c>
      <c r="B151" s="20" t="s">
        <v>5</v>
      </c>
      <c r="C151" s="54" t="s">
        <v>256</v>
      </c>
      <c r="D151" s="16">
        <f>D152</f>
        <v>146558400</v>
      </c>
      <c r="E151" s="16">
        <f>E152</f>
        <v>116802000</v>
      </c>
      <c r="F151" s="9"/>
      <c r="G151" s="9"/>
    </row>
    <row r="152" spans="1:7" ht="45" x14ac:dyDescent="0.2">
      <c r="A152" s="65" t="s">
        <v>137</v>
      </c>
      <c r="B152" s="22">
        <v>901</v>
      </c>
      <c r="C152" s="55" t="s">
        <v>257</v>
      </c>
      <c r="D152" s="15">
        <v>146558400</v>
      </c>
      <c r="E152" s="15">
        <v>116802000</v>
      </c>
    </row>
    <row r="153" spans="1:7" s="4" customFormat="1" ht="28.5" hidden="1" x14ac:dyDescent="0.2">
      <c r="A153" s="64" t="s">
        <v>66</v>
      </c>
      <c r="B153" s="20" t="s">
        <v>5</v>
      </c>
      <c r="C153" s="54" t="s">
        <v>258</v>
      </c>
      <c r="D153" s="16">
        <f>D154</f>
        <v>0</v>
      </c>
      <c r="E153" s="16">
        <f>E154</f>
        <v>0</v>
      </c>
      <c r="F153" s="9"/>
      <c r="G153" s="9"/>
    </row>
    <row r="154" spans="1:7" ht="32.25" hidden="1" customHeight="1" x14ac:dyDescent="0.2">
      <c r="A154" s="65" t="s">
        <v>67</v>
      </c>
      <c r="B154" s="22" t="s">
        <v>19</v>
      </c>
      <c r="C154" s="55" t="s">
        <v>259</v>
      </c>
      <c r="D154" s="15">
        <v>0</v>
      </c>
      <c r="E154" s="15">
        <v>0</v>
      </c>
    </row>
    <row r="155" spans="1:7" s="4" customFormat="1" ht="28.5" x14ac:dyDescent="0.2">
      <c r="A155" s="64" t="s">
        <v>82</v>
      </c>
      <c r="B155" s="20" t="s">
        <v>5</v>
      </c>
      <c r="C155" s="54" t="s">
        <v>262</v>
      </c>
      <c r="D155" s="16">
        <f>D156+D159+D161+D163+D165</f>
        <v>58832600</v>
      </c>
      <c r="E155" s="16">
        <f>E156+E161+E163+E165</f>
        <v>58768600</v>
      </c>
      <c r="F155" s="9"/>
      <c r="G155" s="9"/>
    </row>
    <row r="156" spans="1:7" s="4" customFormat="1" ht="29.45" hidden="1" customHeight="1" x14ac:dyDescent="0.2">
      <c r="A156" s="64" t="s">
        <v>129</v>
      </c>
      <c r="B156" s="20" t="s">
        <v>5</v>
      </c>
      <c r="C156" s="56" t="s">
        <v>263</v>
      </c>
      <c r="D156" s="16">
        <f>D157</f>
        <v>0</v>
      </c>
      <c r="E156" s="16">
        <f>E157</f>
        <v>0</v>
      </c>
      <c r="F156" s="9"/>
      <c r="G156" s="9"/>
    </row>
    <row r="157" spans="1:7" s="4" customFormat="1" ht="30.6" hidden="1" customHeight="1" x14ac:dyDescent="0.2">
      <c r="A157" s="64" t="s">
        <v>128</v>
      </c>
      <c r="B157" s="20" t="s">
        <v>5</v>
      </c>
      <c r="C157" s="56" t="s">
        <v>264</v>
      </c>
      <c r="D157" s="16">
        <f>SUM(D158:D158)</f>
        <v>0</v>
      </c>
      <c r="E157" s="16">
        <f>SUM(E158:E158)</f>
        <v>0</v>
      </c>
      <c r="F157" s="9"/>
      <c r="G157" s="9"/>
    </row>
    <row r="158" spans="1:7" s="4" customFormat="1" ht="58.5" hidden="1" customHeight="1" x14ac:dyDescent="0.2">
      <c r="A158" s="80" t="s">
        <v>299</v>
      </c>
      <c r="B158" s="22" t="s">
        <v>85</v>
      </c>
      <c r="C158" s="57" t="s">
        <v>264</v>
      </c>
      <c r="D158" s="15">
        <v>0</v>
      </c>
      <c r="E158" s="15">
        <v>0</v>
      </c>
      <c r="F158" s="9"/>
      <c r="G158" s="9"/>
    </row>
    <row r="159" spans="1:7" s="4" customFormat="1" ht="58.5" hidden="1" customHeight="1" x14ac:dyDescent="0.2">
      <c r="A159" s="64" t="s">
        <v>300</v>
      </c>
      <c r="B159" s="20"/>
      <c r="C159" s="58" t="s">
        <v>301</v>
      </c>
      <c r="D159" s="16">
        <f>D160</f>
        <v>0</v>
      </c>
      <c r="E159" s="16">
        <f>E160</f>
        <v>0</v>
      </c>
      <c r="F159" s="9"/>
      <c r="G159" s="9"/>
    </row>
    <row r="160" spans="1:7" s="4" customFormat="1" ht="58.5" hidden="1" customHeight="1" x14ac:dyDescent="0.2">
      <c r="A160" s="65" t="s">
        <v>302</v>
      </c>
      <c r="B160" s="22" t="s">
        <v>85</v>
      </c>
      <c r="C160" s="57" t="s">
        <v>303</v>
      </c>
      <c r="D160" s="15">
        <v>0</v>
      </c>
      <c r="E160" s="15">
        <v>0</v>
      </c>
      <c r="F160" s="9"/>
      <c r="G160" s="9"/>
    </row>
    <row r="161" spans="1:7" s="4" customFormat="1" ht="71.25" hidden="1" x14ac:dyDescent="0.2">
      <c r="A161" s="64" t="s">
        <v>147</v>
      </c>
      <c r="B161" s="20" t="s">
        <v>5</v>
      </c>
      <c r="C161" s="54" t="s">
        <v>265</v>
      </c>
      <c r="D161" s="16">
        <f>D162</f>
        <v>0</v>
      </c>
      <c r="E161" s="16">
        <f>E162</f>
        <v>0</v>
      </c>
      <c r="F161" s="9"/>
      <c r="G161" s="9"/>
    </row>
    <row r="162" spans="1:7" s="4" customFormat="1" ht="49.9" hidden="1" customHeight="1" x14ac:dyDescent="0.2">
      <c r="A162" s="65" t="s">
        <v>148</v>
      </c>
      <c r="B162" s="22" t="s">
        <v>68</v>
      </c>
      <c r="C162" s="55" t="s">
        <v>266</v>
      </c>
      <c r="D162" s="15">
        <v>0</v>
      </c>
      <c r="E162" s="15">
        <v>0</v>
      </c>
      <c r="F162" s="9"/>
      <c r="G162" s="9"/>
    </row>
    <row r="163" spans="1:7" s="4" customFormat="1" ht="23.45" hidden="1" customHeight="1" x14ac:dyDescent="0.2">
      <c r="A163" s="64" t="s">
        <v>154</v>
      </c>
      <c r="B163" s="20" t="s">
        <v>5</v>
      </c>
      <c r="C163" s="54" t="s">
        <v>267</v>
      </c>
      <c r="D163" s="16">
        <f>D164</f>
        <v>0</v>
      </c>
      <c r="E163" s="16">
        <f>E164</f>
        <v>0</v>
      </c>
      <c r="F163" s="9"/>
      <c r="G163" s="9"/>
    </row>
    <row r="164" spans="1:7" s="4" customFormat="1" ht="45" hidden="1" customHeight="1" x14ac:dyDescent="0.2">
      <c r="A164" s="65" t="s">
        <v>298</v>
      </c>
      <c r="B164" s="22"/>
      <c r="C164" s="55" t="s">
        <v>268</v>
      </c>
      <c r="D164" s="15">
        <v>0</v>
      </c>
      <c r="E164" s="15">
        <v>0</v>
      </c>
      <c r="F164" s="9"/>
      <c r="G164" s="9"/>
    </row>
    <row r="165" spans="1:7" s="4" customFormat="1" ht="17.25" customHeight="1" x14ac:dyDescent="0.2">
      <c r="A165" s="64" t="s">
        <v>69</v>
      </c>
      <c r="B165" s="20" t="s">
        <v>5</v>
      </c>
      <c r="C165" s="54" t="s">
        <v>269</v>
      </c>
      <c r="D165" s="16">
        <f>D166</f>
        <v>58832600</v>
      </c>
      <c r="E165" s="16">
        <f>E166</f>
        <v>58768600</v>
      </c>
      <c r="F165" s="9"/>
      <c r="G165" s="9"/>
    </row>
    <row r="166" spans="1:7" s="4" customFormat="1" ht="19.5" customHeight="1" x14ac:dyDescent="0.2">
      <c r="A166" s="64" t="s">
        <v>70</v>
      </c>
      <c r="B166" s="20" t="s">
        <v>5</v>
      </c>
      <c r="C166" s="54" t="s">
        <v>270</v>
      </c>
      <c r="D166" s="16">
        <f>SUM(D167:D170)</f>
        <v>58832600</v>
      </c>
      <c r="E166" s="16">
        <f>SUM(E167:E170)</f>
        <v>58768600</v>
      </c>
      <c r="F166" s="9"/>
      <c r="G166" s="9"/>
    </row>
    <row r="167" spans="1:7" s="4" customFormat="1" ht="30" x14ac:dyDescent="0.2">
      <c r="A167" s="81" t="s">
        <v>312</v>
      </c>
      <c r="B167" s="22" t="s">
        <v>85</v>
      </c>
      <c r="C167" s="55" t="s">
        <v>270</v>
      </c>
      <c r="D167" s="15">
        <v>34111800</v>
      </c>
      <c r="E167" s="15">
        <v>34111800</v>
      </c>
      <c r="F167" s="9"/>
      <c r="G167" s="9"/>
    </row>
    <row r="168" spans="1:7" s="4" customFormat="1" ht="31.15" customHeight="1" x14ac:dyDescent="0.2">
      <c r="A168" s="80" t="s">
        <v>132</v>
      </c>
      <c r="B168" s="22" t="s">
        <v>68</v>
      </c>
      <c r="C168" s="55" t="s">
        <v>270</v>
      </c>
      <c r="D168" s="15">
        <v>14851600</v>
      </c>
      <c r="E168" s="15">
        <v>14851600</v>
      </c>
      <c r="F168" s="9"/>
      <c r="G168" s="9"/>
    </row>
    <row r="169" spans="1:7" s="4" customFormat="1" ht="105" x14ac:dyDescent="0.2">
      <c r="A169" s="82" t="s">
        <v>134</v>
      </c>
      <c r="B169" s="22" t="s">
        <v>68</v>
      </c>
      <c r="C169" s="55" t="s">
        <v>270</v>
      </c>
      <c r="D169" s="15">
        <v>3378200</v>
      </c>
      <c r="E169" s="15">
        <v>3341500</v>
      </c>
      <c r="F169" s="9"/>
      <c r="G169" s="9"/>
    </row>
    <row r="170" spans="1:7" s="4" customFormat="1" ht="74.45" customHeight="1" x14ac:dyDescent="0.2">
      <c r="A170" s="83" t="s">
        <v>133</v>
      </c>
      <c r="B170" s="22" t="s">
        <v>68</v>
      </c>
      <c r="C170" s="55" t="s">
        <v>270</v>
      </c>
      <c r="D170" s="15">
        <v>6491000</v>
      </c>
      <c r="E170" s="15">
        <v>6463700</v>
      </c>
      <c r="F170" s="9"/>
      <c r="G170" s="9"/>
    </row>
    <row r="171" spans="1:7" s="4" customFormat="1" ht="24" customHeight="1" x14ac:dyDescent="0.2">
      <c r="A171" s="64" t="s">
        <v>100</v>
      </c>
      <c r="B171" s="20" t="s">
        <v>5</v>
      </c>
      <c r="C171" s="54" t="s">
        <v>271</v>
      </c>
      <c r="D171" s="16">
        <f>D172+D181+D185+D183</f>
        <v>1161293400</v>
      </c>
      <c r="E171" s="16">
        <f>E172+E181+E185+E183</f>
        <v>1161763700</v>
      </c>
      <c r="F171" s="9"/>
      <c r="G171" s="9"/>
    </row>
    <row r="172" spans="1:7" s="4" customFormat="1" ht="30" customHeight="1" x14ac:dyDescent="0.2">
      <c r="A172" s="79" t="s">
        <v>71</v>
      </c>
      <c r="B172" s="61" t="s">
        <v>5</v>
      </c>
      <c r="C172" s="60" t="s">
        <v>272</v>
      </c>
      <c r="D172" s="16">
        <f>D173</f>
        <v>185216800</v>
      </c>
      <c r="E172" s="16">
        <f>E173</f>
        <v>185819400</v>
      </c>
      <c r="F172" s="9"/>
      <c r="G172" s="9"/>
    </row>
    <row r="173" spans="1:7" s="4" customFormat="1" ht="32.450000000000003" customHeight="1" x14ac:dyDescent="0.2">
      <c r="A173" s="79" t="s">
        <v>72</v>
      </c>
      <c r="B173" s="61" t="s">
        <v>5</v>
      </c>
      <c r="C173" s="60" t="s">
        <v>273</v>
      </c>
      <c r="D173" s="16">
        <f>SUM(D174:D180)</f>
        <v>185216800</v>
      </c>
      <c r="E173" s="16">
        <f>SUM(E174:E180)</f>
        <v>185819400</v>
      </c>
      <c r="F173" s="9"/>
      <c r="G173" s="9"/>
    </row>
    <row r="174" spans="1:7" ht="75" x14ac:dyDescent="0.2">
      <c r="A174" s="84" t="s">
        <v>274</v>
      </c>
      <c r="B174" s="59">
        <v>900</v>
      </c>
      <c r="C174" s="59" t="s">
        <v>273</v>
      </c>
      <c r="D174" s="15">
        <v>700</v>
      </c>
      <c r="E174" s="15">
        <v>700</v>
      </c>
    </row>
    <row r="175" spans="1:7" ht="45" x14ac:dyDescent="0.2">
      <c r="A175" s="84" t="s">
        <v>275</v>
      </c>
      <c r="B175" s="59">
        <v>900</v>
      </c>
      <c r="C175" s="59" t="s">
        <v>273</v>
      </c>
      <c r="D175" s="15">
        <v>1605000</v>
      </c>
      <c r="E175" s="15">
        <v>1605000</v>
      </c>
    </row>
    <row r="176" spans="1:7" ht="30" hidden="1" x14ac:dyDescent="0.2">
      <c r="A176" s="84" t="s">
        <v>276</v>
      </c>
      <c r="B176" s="59">
        <v>900</v>
      </c>
      <c r="C176" s="59" t="s">
        <v>273</v>
      </c>
      <c r="D176" s="15">
        <v>0</v>
      </c>
      <c r="E176" s="15">
        <v>0</v>
      </c>
    </row>
    <row r="177" spans="1:7" ht="45" x14ac:dyDescent="0.2">
      <c r="A177" s="81" t="s">
        <v>321</v>
      </c>
      <c r="B177" s="59">
        <v>902</v>
      </c>
      <c r="C177" s="59" t="s">
        <v>273</v>
      </c>
      <c r="D177" s="15">
        <v>8861300</v>
      </c>
      <c r="E177" s="15">
        <v>8861300</v>
      </c>
    </row>
    <row r="178" spans="1:7" ht="34.5" customHeight="1" x14ac:dyDescent="0.2">
      <c r="A178" s="85" t="s">
        <v>277</v>
      </c>
      <c r="B178" s="59">
        <v>902</v>
      </c>
      <c r="C178" s="59" t="s">
        <v>273</v>
      </c>
      <c r="D178" s="15">
        <v>1237700</v>
      </c>
      <c r="E178" s="15">
        <v>1237700</v>
      </c>
    </row>
    <row r="179" spans="1:7" ht="80.25" customHeight="1" x14ac:dyDescent="0.2">
      <c r="A179" s="84" t="s">
        <v>278</v>
      </c>
      <c r="B179" s="59">
        <v>902</v>
      </c>
      <c r="C179" s="59" t="s">
        <v>273</v>
      </c>
      <c r="D179" s="15">
        <v>72200</v>
      </c>
      <c r="E179" s="15">
        <v>72200</v>
      </c>
    </row>
    <row r="180" spans="1:7" ht="63.75" customHeight="1" x14ac:dyDescent="0.2">
      <c r="A180" s="84" t="s">
        <v>279</v>
      </c>
      <c r="B180" s="59">
        <v>901</v>
      </c>
      <c r="C180" s="59" t="s">
        <v>273</v>
      </c>
      <c r="D180" s="15">
        <v>173439900</v>
      </c>
      <c r="E180" s="15">
        <v>174042500</v>
      </c>
    </row>
    <row r="181" spans="1:7" ht="71.25" x14ac:dyDescent="0.2">
      <c r="A181" s="86" t="s">
        <v>146</v>
      </c>
      <c r="B181" s="61" t="s">
        <v>5</v>
      </c>
      <c r="C181" s="61" t="s">
        <v>280</v>
      </c>
      <c r="D181" s="16">
        <f>D182</f>
        <v>140400</v>
      </c>
      <c r="E181" s="16">
        <f>E182</f>
        <v>8100</v>
      </c>
    </row>
    <row r="182" spans="1:7" ht="60" x14ac:dyDescent="0.2">
      <c r="A182" s="84" t="s">
        <v>135</v>
      </c>
      <c r="B182" s="59">
        <v>900</v>
      </c>
      <c r="C182" s="62" t="s">
        <v>281</v>
      </c>
      <c r="D182" s="15">
        <v>140400</v>
      </c>
      <c r="E182" s="15">
        <v>8100</v>
      </c>
    </row>
    <row r="183" spans="1:7" ht="28.5" x14ac:dyDescent="0.2">
      <c r="A183" s="86" t="s">
        <v>339</v>
      </c>
      <c r="B183" s="61" t="s">
        <v>5</v>
      </c>
      <c r="C183" s="61" t="s">
        <v>340</v>
      </c>
      <c r="D183" s="16">
        <f>D184</f>
        <v>6165800</v>
      </c>
      <c r="E183" s="16">
        <f>E184</f>
        <v>6165800</v>
      </c>
    </row>
    <row r="184" spans="1:7" ht="30" x14ac:dyDescent="0.2">
      <c r="A184" s="84" t="s">
        <v>341</v>
      </c>
      <c r="B184" s="59">
        <v>900</v>
      </c>
      <c r="C184" s="62" t="s">
        <v>342</v>
      </c>
      <c r="D184" s="15">
        <v>6165800</v>
      </c>
      <c r="E184" s="15">
        <v>6165800</v>
      </c>
    </row>
    <row r="185" spans="1:7" s="4" customFormat="1" ht="28.5" x14ac:dyDescent="0.2">
      <c r="A185" s="79" t="s">
        <v>73</v>
      </c>
      <c r="B185" s="61" t="s">
        <v>5</v>
      </c>
      <c r="C185" s="60" t="s">
        <v>282</v>
      </c>
      <c r="D185" s="16">
        <f>D186</f>
        <v>969770400</v>
      </c>
      <c r="E185" s="16">
        <f>E186</f>
        <v>969770400</v>
      </c>
      <c r="F185" s="9"/>
      <c r="G185" s="9"/>
    </row>
    <row r="186" spans="1:7" s="4" customFormat="1" ht="28.5" x14ac:dyDescent="0.2">
      <c r="A186" s="79" t="s">
        <v>74</v>
      </c>
      <c r="B186" s="61" t="s">
        <v>5</v>
      </c>
      <c r="C186" s="60" t="s">
        <v>283</v>
      </c>
      <c r="D186" s="16">
        <f>D187+D188</f>
        <v>969770400</v>
      </c>
      <c r="E186" s="16">
        <f>E187+E188</f>
        <v>969770400</v>
      </c>
      <c r="F186" s="9"/>
      <c r="G186" s="9"/>
    </row>
    <row r="187" spans="1:7" ht="90" x14ac:dyDescent="0.2">
      <c r="A187" s="43" t="s">
        <v>284</v>
      </c>
      <c r="B187" s="59">
        <v>902</v>
      </c>
      <c r="C187" s="59" t="s">
        <v>283</v>
      </c>
      <c r="D187" s="15">
        <v>650067900</v>
      </c>
      <c r="E187" s="15">
        <v>650067900</v>
      </c>
    </row>
    <row r="188" spans="1:7" ht="60" x14ac:dyDescent="0.2">
      <c r="A188" s="43" t="s">
        <v>285</v>
      </c>
      <c r="B188" s="59">
        <v>902</v>
      </c>
      <c r="C188" s="59" t="s">
        <v>283</v>
      </c>
      <c r="D188" s="15">
        <v>319702500</v>
      </c>
      <c r="E188" s="15">
        <v>319702500</v>
      </c>
    </row>
    <row r="189" spans="1:7" s="4" customFormat="1" ht="28.5" x14ac:dyDescent="0.2">
      <c r="A189" s="79" t="s">
        <v>75</v>
      </c>
      <c r="B189" s="92" t="s">
        <v>5</v>
      </c>
      <c r="C189" s="60" t="s">
        <v>286</v>
      </c>
      <c r="D189" s="16">
        <f>D190+D196</f>
        <v>12523843.629999999</v>
      </c>
      <c r="E189" s="16">
        <f>E190+E196</f>
        <v>0</v>
      </c>
      <c r="F189" s="9"/>
      <c r="G189" s="9"/>
    </row>
    <row r="190" spans="1:7" s="4" customFormat="1" ht="45.6" customHeight="1" x14ac:dyDescent="0.2">
      <c r="A190" s="64" t="s">
        <v>76</v>
      </c>
      <c r="B190" s="90" t="s">
        <v>5</v>
      </c>
      <c r="C190" s="54" t="s">
        <v>287</v>
      </c>
      <c r="D190" s="16">
        <f>D191</f>
        <v>12523843.629999999</v>
      </c>
      <c r="E190" s="16">
        <f>E191</f>
        <v>0</v>
      </c>
      <c r="F190" s="9"/>
      <c r="G190" s="9"/>
    </row>
    <row r="191" spans="1:7" s="4" customFormat="1" ht="55.15" customHeight="1" x14ac:dyDescent="0.2">
      <c r="A191" s="64" t="s">
        <v>77</v>
      </c>
      <c r="B191" s="20" t="s">
        <v>5</v>
      </c>
      <c r="C191" s="54" t="s">
        <v>288</v>
      </c>
      <c r="D191" s="16">
        <f>SUM(D192:D195)</f>
        <v>12523843.629999999</v>
      </c>
      <c r="E191" s="16">
        <f>SUM(E192:E195)</f>
        <v>0</v>
      </c>
      <c r="F191" s="9"/>
      <c r="G191" s="9"/>
    </row>
    <row r="192" spans="1:7" ht="90" x14ac:dyDescent="0.2">
      <c r="A192" s="43" t="s">
        <v>343</v>
      </c>
      <c r="B192" s="59">
        <v>900</v>
      </c>
      <c r="C192" s="55" t="s">
        <v>288</v>
      </c>
      <c r="D192" s="15">
        <v>3397362.87</v>
      </c>
      <c r="E192" s="15">
        <v>0</v>
      </c>
    </row>
    <row r="193" spans="1:7" ht="120" x14ac:dyDescent="0.2">
      <c r="A193" s="43" t="s">
        <v>344</v>
      </c>
      <c r="B193" s="59">
        <v>900</v>
      </c>
      <c r="C193" s="55" t="s">
        <v>288</v>
      </c>
      <c r="D193" s="15">
        <v>1160479.72</v>
      </c>
      <c r="E193" s="15">
        <v>0</v>
      </c>
    </row>
    <row r="194" spans="1:7" x14ac:dyDescent="0.2">
      <c r="A194" s="87" t="s">
        <v>320</v>
      </c>
      <c r="B194" s="59">
        <v>900</v>
      </c>
      <c r="C194" s="55" t="s">
        <v>288</v>
      </c>
      <c r="D194" s="15">
        <v>0</v>
      </c>
      <c r="E194" s="15">
        <v>0</v>
      </c>
    </row>
    <row r="195" spans="1:7" ht="61.5" customHeight="1" x14ac:dyDescent="0.2">
      <c r="A195" s="84" t="s">
        <v>296</v>
      </c>
      <c r="B195" s="59"/>
      <c r="C195" s="55" t="s">
        <v>288</v>
      </c>
      <c r="D195" s="15">
        <v>7966001.04</v>
      </c>
      <c r="E195" s="15">
        <v>0</v>
      </c>
    </row>
    <row r="196" spans="1:7" ht="45.6" hidden="1" customHeight="1" x14ac:dyDescent="0.2">
      <c r="A196" s="24" t="s">
        <v>149</v>
      </c>
      <c r="B196" s="61" t="s">
        <v>5</v>
      </c>
      <c r="C196" s="61" t="s">
        <v>295</v>
      </c>
      <c r="D196" s="16">
        <f>D197</f>
        <v>0</v>
      </c>
      <c r="E196" s="16">
        <f>E197</f>
        <v>0</v>
      </c>
    </row>
    <row r="197" spans="1:7" ht="57" hidden="1" customHeight="1" x14ac:dyDescent="0.2">
      <c r="A197" s="25" t="s">
        <v>150</v>
      </c>
      <c r="B197" s="62" t="s">
        <v>68</v>
      </c>
      <c r="C197" s="62" t="s">
        <v>294</v>
      </c>
      <c r="D197" s="15">
        <v>0</v>
      </c>
      <c r="E197" s="15">
        <v>0</v>
      </c>
    </row>
    <row r="198" spans="1:7" ht="18.600000000000001" hidden="1" customHeight="1" x14ac:dyDescent="0.2">
      <c r="A198" s="24" t="s">
        <v>151</v>
      </c>
      <c r="B198" s="61" t="s">
        <v>5</v>
      </c>
      <c r="C198" s="61" t="s">
        <v>293</v>
      </c>
      <c r="D198" s="16">
        <f>D199</f>
        <v>0</v>
      </c>
      <c r="E198" s="16">
        <f>E199</f>
        <v>0</v>
      </c>
    </row>
    <row r="199" spans="1:7" ht="20.45" hidden="1" customHeight="1" x14ac:dyDescent="0.2">
      <c r="A199" s="24" t="s">
        <v>152</v>
      </c>
      <c r="B199" s="61" t="s">
        <v>5</v>
      </c>
      <c r="C199" s="61" t="s">
        <v>292</v>
      </c>
      <c r="D199" s="16">
        <f>D200</f>
        <v>0</v>
      </c>
      <c r="E199" s="16">
        <f>E200</f>
        <v>0</v>
      </c>
    </row>
    <row r="200" spans="1:7" ht="57" hidden="1" customHeight="1" x14ac:dyDescent="0.2">
      <c r="A200" s="25" t="s">
        <v>153</v>
      </c>
      <c r="B200" s="62" t="s">
        <v>85</v>
      </c>
      <c r="C200" s="62" t="s">
        <v>291</v>
      </c>
      <c r="D200" s="15">
        <v>0</v>
      </c>
      <c r="E200" s="15">
        <v>0</v>
      </c>
    </row>
    <row r="201" spans="1:7" s="4" customFormat="1" ht="42.75" hidden="1" x14ac:dyDescent="0.2">
      <c r="A201" s="24" t="s">
        <v>78</v>
      </c>
      <c r="B201" s="20" t="s">
        <v>5</v>
      </c>
      <c r="C201" s="21" t="s">
        <v>290</v>
      </c>
      <c r="D201" s="16">
        <f>D202+D203</f>
        <v>0</v>
      </c>
      <c r="E201" s="16">
        <f>E202+E203</f>
        <v>0</v>
      </c>
      <c r="F201" s="9"/>
      <c r="G201" s="9"/>
    </row>
    <row r="202" spans="1:7" ht="45" hidden="1" x14ac:dyDescent="0.2">
      <c r="A202" s="25" t="s">
        <v>105</v>
      </c>
      <c r="B202" s="22" t="s">
        <v>85</v>
      </c>
      <c r="C202" s="23" t="s">
        <v>289</v>
      </c>
      <c r="D202" s="15">
        <v>0</v>
      </c>
      <c r="E202" s="15">
        <v>0</v>
      </c>
    </row>
    <row r="203" spans="1:7" ht="45" hidden="1" x14ac:dyDescent="0.2">
      <c r="A203" s="25" t="s">
        <v>105</v>
      </c>
      <c r="B203" s="22" t="s">
        <v>68</v>
      </c>
      <c r="C203" s="23" t="s">
        <v>289</v>
      </c>
      <c r="D203" s="15">
        <v>0</v>
      </c>
      <c r="E203" s="15">
        <v>0</v>
      </c>
    </row>
    <row r="204" spans="1:7" s="4" customFormat="1" ht="14.25" x14ac:dyDescent="0.2">
      <c r="A204" s="64" t="s">
        <v>297</v>
      </c>
      <c r="B204" s="93"/>
      <c r="C204" s="94"/>
      <c r="D204" s="16">
        <f>D9+D148</f>
        <v>1793065739.6200001</v>
      </c>
      <c r="E204" s="16">
        <f>E9+E148</f>
        <v>1761594578.01</v>
      </c>
      <c r="F204" s="9"/>
      <c r="G204" s="9"/>
    </row>
    <row r="205" spans="1:7" x14ac:dyDescent="0.2">
      <c r="A205" s="10"/>
      <c r="C205" s="2"/>
    </row>
    <row r="206" spans="1:7" ht="24.75" customHeight="1" x14ac:dyDescent="0.25">
      <c r="A206" s="26" t="s">
        <v>144</v>
      </c>
      <c r="B206" s="26"/>
      <c r="C206" s="30"/>
      <c r="D206" s="31"/>
      <c r="E206" s="37" t="s">
        <v>109</v>
      </c>
    </row>
    <row r="207" spans="1:7" ht="15.75" x14ac:dyDescent="0.25">
      <c r="A207" s="26"/>
      <c r="B207" s="26"/>
      <c r="C207" s="28"/>
      <c r="D207" s="31"/>
      <c r="E207" s="37"/>
    </row>
    <row r="208" spans="1:7" ht="15.75" x14ac:dyDescent="0.25">
      <c r="A208" s="26"/>
      <c r="B208" s="26"/>
      <c r="C208" s="28"/>
      <c r="D208" s="31"/>
      <c r="E208" s="37"/>
    </row>
    <row r="209" spans="1:5" ht="15.75" x14ac:dyDescent="0.25">
      <c r="A209" s="11"/>
      <c r="B209" s="12"/>
      <c r="C209" s="29"/>
      <c r="D209" s="31"/>
      <c r="E209" s="38"/>
    </row>
    <row r="210" spans="1:5" ht="15.75" hidden="1" x14ac:dyDescent="0.25">
      <c r="A210" s="11"/>
      <c r="B210" s="12"/>
      <c r="C210" s="29"/>
      <c r="D210" s="31"/>
      <c r="E210" s="38"/>
    </row>
    <row r="211" spans="1:5" ht="16.5" customHeight="1" x14ac:dyDescent="0.25">
      <c r="A211" s="27" t="s">
        <v>145</v>
      </c>
      <c r="B211" s="12"/>
      <c r="C211" s="30"/>
      <c r="D211" s="31"/>
      <c r="E211" s="39" t="s">
        <v>326</v>
      </c>
    </row>
    <row r="212" spans="1:5" x14ac:dyDescent="0.2">
      <c r="A212" s="13"/>
      <c r="C212" s="2"/>
    </row>
    <row r="213" spans="1:5" x14ac:dyDescent="0.2">
      <c r="A213" s="14"/>
      <c r="C213" s="2"/>
    </row>
    <row r="214" spans="1:5" x14ac:dyDescent="0.2">
      <c r="C214" s="2"/>
    </row>
    <row r="215" spans="1:5" x14ac:dyDescent="0.2">
      <c r="C215" s="2"/>
    </row>
    <row r="216" spans="1:5" x14ac:dyDescent="0.2">
      <c r="A216" s="14"/>
      <c r="C216" s="2"/>
    </row>
    <row r="217" spans="1:5" x14ac:dyDescent="0.2">
      <c r="C217" s="2"/>
    </row>
    <row r="218" spans="1:5" x14ac:dyDescent="0.2">
      <c r="C218" s="2"/>
    </row>
    <row r="219" spans="1:5" x14ac:dyDescent="0.2">
      <c r="C219" s="2"/>
    </row>
    <row r="220" spans="1:5" x14ac:dyDescent="0.2">
      <c r="C220" s="2"/>
    </row>
    <row r="221" spans="1:5" x14ac:dyDescent="0.2">
      <c r="C221" s="2"/>
    </row>
    <row r="222" spans="1:5" x14ac:dyDescent="0.2">
      <c r="C222" s="2"/>
    </row>
    <row r="223" spans="1:5" x14ac:dyDescent="0.2">
      <c r="C223" s="2"/>
    </row>
    <row r="224" spans="1:5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ht="12.75" customHeight="1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ht="12.75" customHeight="1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</sheetData>
  <mergeCells count="6">
    <mergeCell ref="A4:E4"/>
    <mergeCell ref="A7:A8"/>
    <mergeCell ref="C7:C8"/>
    <mergeCell ref="D7:E7"/>
    <mergeCell ref="D1:E1"/>
    <mergeCell ref="D2:E2"/>
  </mergeCells>
  <pageMargins left="0.6692913385826772" right="0.19685039370078741" top="0.39370078740157483" bottom="0.51181102362204722" header="0.15748031496062992" footer="0.43307086614173229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гг.</vt:lpstr>
      <vt:lpstr>'2026-2027 гг.'!Заголовки_для_печати</vt:lpstr>
      <vt:lpstr>'2026-2027 гг.'!Область_печати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cbar</cp:lastModifiedBy>
  <cp:lastPrinted>2024-11-11T03:54:13Z</cp:lastPrinted>
  <dcterms:created xsi:type="dcterms:W3CDTF">2012-11-06T06:51:37Z</dcterms:created>
  <dcterms:modified xsi:type="dcterms:W3CDTF">2024-11-13T01:10:29Z</dcterms:modified>
</cp:coreProperties>
</file>