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30" yWindow="1530" windowWidth="19440" windowHeight="11760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2" i="1" l="1"/>
  <c r="AD8" i="2"/>
  <c r="AE8" i="2"/>
  <c r="AI12" i="1"/>
  <c r="AI11" i="1"/>
  <c r="AE16" i="1"/>
  <c r="AE14" i="1"/>
  <c r="AE11" i="1"/>
  <c r="AE10" i="1"/>
  <c r="AE9" i="1"/>
  <c r="AE8" i="1"/>
  <c r="AC8" i="1"/>
  <c r="AD8" i="1"/>
  <c r="AG13" i="1" l="1"/>
  <c r="AG15" i="1"/>
  <c r="AC8" i="2"/>
  <c r="AB11" i="1" l="1"/>
  <c r="AB14" i="1"/>
  <c r="AB16" i="1"/>
  <c r="AB10" i="1"/>
  <c r="AB9" i="1"/>
  <c r="AB8" i="1"/>
  <c r="AA8" i="1"/>
  <c r="AI9" i="1" l="1"/>
  <c r="AF8" i="2"/>
  <c r="AB8" i="2"/>
  <c r="AA8" i="2"/>
  <c r="AF10" i="1"/>
  <c r="AF11" i="1"/>
  <c r="AF14" i="1"/>
  <c r="AF16" i="1"/>
  <c r="AD10" i="1"/>
  <c r="AD11" i="1"/>
  <c r="AD14" i="1"/>
  <c r="AD16" i="1"/>
  <c r="AC10" i="1"/>
  <c r="AC11" i="1"/>
  <c r="AC14" i="1"/>
  <c r="AC16" i="1"/>
  <c r="AA10" i="1"/>
  <c r="AA11" i="1"/>
  <c r="AA14" i="1"/>
  <c r="AA16" i="1"/>
  <c r="AC9" i="1"/>
  <c r="AF9" i="1"/>
  <c r="AD9" i="1"/>
  <c r="AA9" i="1"/>
  <c r="AF8" i="1"/>
  <c r="AI10" i="1" l="1"/>
  <c r="AJ11" i="1"/>
  <c r="AJ9" i="1"/>
  <c r="AJ10" i="1"/>
  <c r="AG8" i="2"/>
  <c r="AG16" i="1"/>
  <c r="AG14" i="1"/>
  <c r="AG12" i="1"/>
  <c r="AG11" i="1"/>
  <c r="AG8" i="1"/>
  <c r="AG9" i="1"/>
  <c r="AG10" i="1"/>
  <c r="AI8" i="1" l="1"/>
  <c r="AJ8" i="1" s="1"/>
</calcChain>
</file>

<file path=xl/sharedStrings.xml><?xml version="1.0" encoding="utf-8"?>
<sst xmlns="http://schemas.openxmlformats.org/spreadsheetml/2006/main" count="97" uniqueCount="59">
  <si>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</si>
  <si>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</si>
  <si>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</si>
  <si>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</si>
  <si>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</si>
  <si>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Подпрограмма 1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</si>
  <si>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</si>
  <si>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</si>
  <si>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</si>
  <si>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</si>
  <si>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</si>
  <si>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</si>
  <si>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</si>
  <si>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</si>
  <si>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</si>
  <si>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</si>
  <si>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</si>
  <si>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</si>
  <si>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</si>
  <si>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</si>
  <si>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</si>
  <si>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</si>
  <si>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</si>
  <si>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</si>
  <si>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</si>
  <si>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</si>
  <si>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</si>
  <si>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</si>
  <si>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Миграционный отток молодежи в общей численности молодежи</t>
  </si>
  <si>
    <t>Удельный вес безработной молодежи в общем числе молодежи</t>
  </si>
  <si>
    <t>Численность молодежи, участвующей в деятельности детских и молодежных общественных объединений, входящих в областной Реестр</t>
  </si>
  <si>
    <t>Численность молодежи, вовлеченной в реализацию мероприятий государственной молодежной политики</t>
  </si>
  <si>
    <t>Количество молодежи с впервые установленным диагнозом «Наркомания»</t>
  </si>
  <si>
    <t>Молодежная политика в муниципальном образовании Слюдянский район» на 2019-2024 годы</t>
  </si>
  <si>
    <t>Численность молодежи, вовлеченных в реализуемые отделом культуры, спорта и молодежной политики проекты и программы, мероприятия от общего числа молодежи</t>
  </si>
  <si>
    <t>Численность молодежи, принявшей участие в мероприятиях по профилактике социально-негативных явлений, к общей численности молодежи муниципального района</t>
  </si>
  <si>
    <t>Подпрограмма 2</t>
  </si>
  <si>
    <t>Муниципальная программа "Молодёжная политика в муниципальном образовании Слюдянский район"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</si>
  <si>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</si>
  <si>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</si>
  <si>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</si>
  <si>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</si>
  <si>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</si>
  <si>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</si>
  <si>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</si>
  <si>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эффективная</t>
  </si>
  <si>
    <t>весь период</t>
  </si>
  <si>
    <t>удовлетворит</t>
  </si>
  <si>
    <t>19-24</t>
  </si>
  <si>
    <t>федеральный бюджет</t>
  </si>
  <si>
    <t>бюджет Иркутской области</t>
  </si>
  <si>
    <t>бюджет Слюдянского района</t>
  </si>
  <si>
    <t>1.1.</t>
  </si>
  <si>
    <t>Основное мероприятие  1.1.</t>
  </si>
  <si>
    <t xml:space="preserve"> </t>
  </si>
  <si>
    <t>1.2.</t>
  </si>
  <si>
    <t>Основное мероприятие 1.2.</t>
  </si>
  <si>
    <t>Итого по муниципальной программе, в том числе:</t>
  </si>
  <si>
    <t>высокоэффективная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</si>
</sst>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0" fillId="3" borderId="0" xfId="0" applyFill="1"/>
    <xf numFmtId="0" fontId="4" fillId="10" borderId="0" xfId="0" applyFont="1" applyFill="1"/>
    <xf numFmtId="0" fontId="0" fillId="8" borderId="0" xfId="0" applyFill="1"/>
    <xf numFmtId="0" fontId="0" fillId="11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10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5" fillId="12" borderId="0" xfId="0" applyFont="1" applyFill="1"/>
    <xf numFmtId="0" fontId="0" fillId="12" borderId="0" xfId="0" applyFill="1"/>
    <xf numFmtId="2" fontId="0" fillId="11" borderId="0" xfId="0" applyNumberFormat="1" applyFill="1"/>
    <xf numFmtId="164" fontId="0" fillId="0" borderId="0" xfId="0" applyNumberFormat="1"/>
    <xf numFmtId="0" fontId="4" fillId="9" borderId="0" xfId="0" applyFont="1" applyFill="1"/>
    <xf numFmtId="0" fontId="0" fillId="4" borderId="0" xfId="0" applyFill="1"/>
    <xf numFmtId="0" fontId="0" fillId="4" borderId="0" xfId="0" applyFill="1" applyAlignment="1">
      <alignment vertical="center"/>
    </xf>
    <xf numFmtId="2" fontId="0" fillId="4" borderId="0" xfId="0" applyNumberForma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2" fillId="9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right" vertical="center"/>
    </xf>
    <xf numFmtId="0" fontId="2" fillId="9" borderId="1" xfId="0" applyFont="1" applyFill="1" applyBorder="1" applyAlignment="1">
      <alignment horizontal="right" vertical="center"/>
    </xf>
    <xf numFmtId="0" fontId="2" fillId="5" borderId="1" xfId="0" applyFont="1" applyFill="1" applyBorder="1" applyAlignment="1">
      <alignment vertical="center"/>
    </xf>
    <xf numFmtId="0" fontId="0" fillId="10" borderId="0" xfId="0" applyFill="1" applyAlignment="1">
      <alignment vertical="center"/>
    </xf>
    <xf numFmtId="2" fontId="0" fillId="10" borderId="0" xfId="0" applyNumberFormat="1" applyFill="1" applyAlignment="1">
      <alignment vertical="center"/>
    </xf>
    <xf numFmtId="0" fontId="2" fillId="13" borderId="1" xfId="0" applyFont="1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/>
    </xf>
    <xf numFmtId="0" fontId="2" fillId="13" borderId="1" xfId="0" applyFont="1" applyFill="1" applyBorder="1" applyAlignment="1">
      <alignment vertical="center"/>
    </xf>
    <xf numFmtId="0" fontId="0" fillId="13" borderId="0" xfId="0" applyFill="1"/>
    <xf numFmtId="0" fontId="0" fillId="13" borderId="0" xfId="0" applyFill="1" applyAlignment="1">
      <alignment vertical="center"/>
    </xf>
    <xf numFmtId="2" fontId="0" fillId="5" borderId="0" xfId="0" applyNumberFormat="1" applyFill="1"/>
    <xf numFmtId="0" fontId="2" fillId="13" borderId="1" xfId="0" applyFont="1" applyFill="1" applyBorder="1" applyAlignment="1">
      <alignment horizontal="right" vertical="center"/>
    </xf>
    <xf numFmtId="49" fontId="0" fillId="13" borderId="0" xfId="0" applyNumberFormat="1" applyFill="1"/>
    <xf numFmtId="2" fontId="0" fillId="3" borderId="0" xfId="0" applyNumberFormat="1" applyFill="1"/>
    <xf numFmtId="49" fontId="0" fillId="13" borderId="0" xfId="0" applyNumberFormat="1" applyFill="1" applyAlignment="1">
      <alignment vertical="center"/>
    </xf>
    <xf numFmtId="0" fontId="4" fillId="10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0" fillId="0" borderId="1" xfId="0" applyBorder="1"/>
    <xf numFmtId="0" fontId="0" fillId="0" borderId="1" xfId="0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2" fillId="14" borderId="1" xfId="0" applyFont="1" applyFill="1" applyBorder="1" applyAlignment="1">
      <alignment vertical="center"/>
    </xf>
    <xf numFmtId="0" fontId="2" fillId="14" borderId="1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/>
    </xf>
    <xf numFmtId="0" fontId="0" fillId="14" borderId="0" xfId="0" applyFill="1"/>
    <xf numFmtId="0" fontId="0" fillId="14" borderId="0" xfId="0" applyFill="1" applyAlignment="1">
      <alignment vertical="center"/>
    </xf>
    <xf numFmtId="0" fontId="4" fillId="14" borderId="0" xfId="0" applyFont="1" applyFill="1" applyAlignment="1">
      <alignment horizontal="center" vertical="center"/>
    </xf>
    <xf numFmtId="0" fontId="2" fillId="14" borderId="1" xfId="0" applyFont="1" applyFill="1" applyBorder="1" applyAlignment="1">
      <alignment horizontal="right" vertical="center"/>
    </xf>
    <xf numFmtId="2" fontId="2" fillId="14" borderId="1" xfId="0" applyNumberFormat="1" applyFont="1" applyFill="1" applyBorder="1" applyAlignment="1">
      <alignment horizontal="right" vertical="center"/>
    </xf>
    <xf numFmtId="2" fontId="0" fillId="14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"/>
  <sheetViews>
    <sheetView tabSelected="1" topLeftCell="A4" zoomScale="80" zoomScaleNormal="80" workbookViewId="0">
      <selection activeCell="AK14" sqref="AK14"/>
    </sheetView>
  </sheetViews>
  <sheetFormatPr defaultRowHeight="15" x14ac:dyDescent="0.25"/>
  <cols>
    <col min="2" max="2" width="25.5703125" customWidth="1"/>
    <col min="4" max="13" width="0" hidden="1" customWidth="1"/>
    <col min="20" max="21" width="9.140625" style="41"/>
    <col min="22" max="25" width="9.140625" style="11"/>
    <col min="29" max="29" width="9.140625" style="17"/>
    <col min="30" max="30" width="9.140625" style="41"/>
    <col min="34" max="34" width="17.7109375" style="26" customWidth="1"/>
    <col min="35" max="35" width="13" customWidth="1"/>
  </cols>
  <sheetData>
    <row r="1" spans="1:37" ht="15" customHeight="1" x14ac:dyDescent="0.25">
      <c r="A1" s="59" t="s">
        <v>0</v>
      </c>
      <c r="B1" s="59" t="s">
        <v>1</v>
      </c>
      <c r="C1" s="59" t="s">
        <v>2</v>
      </c>
      <c r="D1" s="59" t="s">
        <v>15</v>
      </c>
      <c r="E1" s="59"/>
      <c r="F1" s="59"/>
      <c r="G1" s="59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</row>
    <row r="2" spans="1:37" ht="15" customHeight="1" x14ac:dyDescent="0.25">
      <c r="A2" s="59"/>
      <c r="B2" s="59"/>
      <c r="C2" s="59"/>
      <c r="D2" s="59"/>
      <c r="E2" s="59"/>
      <c r="F2" s="59"/>
      <c r="G2" s="59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</row>
    <row r="3" spans="1:37" x14ac:dyDescent="0.25">
      <c r="A3" s="59"/>
      <c r="B3" s="59"/>
      <c r="C3" s="59"/>
      <c r="D3" s="59"/>
      <c r="E3" s="59"/>
      <c r="F3" s="59"/>
      <c r="G3" s="59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</row>
    <row r="4" spans="1:37" x14ac:dyDescent="0.25">
      <c r="A4" s="59"/>
      <c r="B4" s="59"/>
      <c r="C4" s="59"/>
      <c r="D4" s="59"/>
      <c r="E4" s="59"/>
      <c r="F4" s="59"/>
      <c r="G4" s="59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</row>
    <row r="5" spans="1:37" ht="30" x14ac:dyDescent="0.25">
      <c r="A5" s="59"/>
      <c r="B5" s="59"/>
      <c r="C5" s="59"/>
      <c r="D5" s="3" t="s">
        <v>3</v>
      </c>
      <c r="E5" s="3" t="s">
        <v>4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3" t="s">
        <v>16</v>
      </c>
      <c r="O5" s="3" t="s">
        <v>17</v>
      </c>
      <c r="P5" s="1" t="s">
        <v>18</v>
      </c>
      <c r="Q5" s="1" t="s">
        <v>19</v>
      </c>
      <c r="R5" s="1" t="s">
        <v>20</v>
      </c>
      <c r="S5" s="1" t="s">
        <v>21</v>
      </c>
      <c r="T5" s="38" t="s">
        <v>22</v>
      </c>
      <c r="U5" s="38" t="s">
        <v>23</v>
      </c>
      <c r="V5" s="71" t="s">
        <v>24</v>
      </c>
      <c r="W5" s="71" t="s">
        <v>25</v>
      </c>
      <c r="X5" s="10" t="s">
        <v>26</v>
      </c>
      <c r="Y5" s="10" t="s">
        <v>27</v>
      </c>
      <c r="AA5" s="13" t="s">
        <v>38</v>
      </c>
      <c r="AB5" s="27" t="s">
        <v>38</v>
      </c>
      <c r="AC5" s="17" t="s">
        <v>38</v>
      </c>
      <c r="AD5" s="41" t="s">
        <v>38</v>
      </c>
      <c r="AE5" s="73" t="s">
        <v>38</v>
      </c>
      <c r="AF5" s="11" t="s">
        <v>38</v>
      </c>
      <c r="AG5" s="14" t="s">
        <v>39</v>
      </c>
      <c r="AI5" s="15" t="s">
        <v>40</v>
      </c>
      <c r="AJ5" s="16" t="s">
        <v>41</v>
      </c>
      <c r="AK5" s="17" t="s">
        <v>42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39">
        <v>10</v>
      </c>
      <c r="U6" s="39">
        <v>11</v>
      </c>
      <c r="V6" s="72">
        <v>12</v>
      </c>
      <c r="W6" s="72">
        <v>13</v>
      </c>
      <c r="X6" s="30">
        <v>14</v>
      </c>
      <c r="Y6" s="30">
        <v>15</v>
      </c>
      <c r="AA6" s="13">
        <v>19</v>
      </c>
      <c r="AB6" s="27">
        <v>20</v>
      </c>
      <c r="AC6" s="17">
        <v>21</v>
      </c>
      <c r="AD6" s="41">
        <v>22</v>
      </c>
      <c r="AE6" s="73">
        <v>23</v>
      </c>
      <c r="AF6">
        <v>24</v>
      </c>
      <c r="AG6" t="s">
        <v>48</v>
      </c>
    </row>
    <row r="7" spans="1:37" ht="15" customHeight="1" x14ac:dyDescent="0.25">
      <c r="A7" s="55" t="s">
        <v>33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AA7" s="13"/>
      <c r="AB7" s="27"/>
      <c r="AE7" s="73"/>
    </row>
    <row r="8" spans="1:37" ht="54.75" customHeight="1" x14ac:dyDescent="0.25">
      <c r="A8" s="2"/>
      <c r="B8" s="2" t="s">
        <v>28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20</v>
      </c>
      <c r="O8" s="4">
        <v>20</v>
      </c>
      <c r="P8" s="6">
        <v>15</v>
      </c>
      <c r="Q8" s="6">
        <v>18</v>
      </c>
      <c r="R8" s="35">
        <v>15</v>
      </c>
      <c r="S8" s="35">
        <v>16</v>
      </c>
      <c r="T8" s="40">
        <v>15</v>
      </c>
      <c r="U8" s="40">
        <v>16</v>
      </c>
      <c r="V8" s="70">
        <v>15</v>
      </c>
      <c r="W8" s="70">
        <v>16</v>
      </c>
      <c r="X8" s="32">
        <v>15</v>
      </c>
      <c r="Y8" s="32"/>
      <c r="AA8" s="18">
        <f>O8/N8</f>
        <v>1</v>
      </c>
      <c r="AB8" s="28">
        <f>P8/Q8</f>
        <v>0.83333333333333337</v>
      </c>
      <c r="AC8" s="21">
        <f>S8/R8</f>
        <v>1.0666666666666667</v>
      </c>
      <c r="AD8" s="42">
        <f>U8/T8</f>
        <v>1.0666666666666667</v>
      </c>
      <c r="AE8" s="74">
        <f>V8/W8</f>
        <v>0.9375</v>
      </c>
      <c r="AF8" s="19">
        <f>Y8/X8</f>
        <v>0</v>
      </c>
      <c r="AG8" s="20">
        <f>(AA8+AB8+AC8+AD8+AE8+AF8)/6</f>
        <v>0.81736111111111109</v>
      </c>
      <c r="AH8" s="48" t="s">
        <v>46</v>
      </c>
      <c r="AI8" s="36">
        <f>(AG8+AG9+AG10+AG11+AG12+AG14+AG16)/7</f>
        <v>0.82463559028354882</v>
      </c>
      <c r="AJ8" s="37">
        <f>AI8*'финансовые показатели'!AG8</f>
        <v>0.66499306299530248</v>
      </c>
      <c r="AK8" s="36"/>
    </row>
    <row r="9" spans="1:37" ht="46.5" customHeight="1" x14ac:dyDescent="0.25">
      <c r="A9" s="2"/>
      <c r="B9" s="2" t="s">
        <v>29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30</v>
      </c>
      <c r="O9" s="4">
        <v>30</v>
      </c>
      <c r="P9" s="6">
        <v>25</v>
      </c>
      <c r="Q9" s="6">
        <v>22</v>
      </c>
      <c r="R9" s="35">
        <v>25</v>
      </c>
      <c r="S9" s="35">
        <v>22</v>
      </c>
      <c r="T9" s="40">
        <v>25</v>
      </c>
      <c r="U9" s="40">
        <v>22</v>
      </c>
      <c r="V9" s="70">
        <v>25</v>
      </c>
      <c r="W9" s="70">
        <v>22</v>
      </c>
      <c r="X9" s="32">
        <v>25</v>
      </c>
      <c r="Y9" s="32"/>
      <c r="AA9" s="18">
        <f>O9/N9</f>
        <v>1</v>
      </c>
      <c r="AB9" s="28">
        <f t="shared" ref="AB9" si="0">P9/Q9</f>
        <v>1.1363636363636365</v>
      </c>
      <c r="AC9" s="21">
        <f>S9/R9</f>
        <v>0.88</v>
      </c>
      <c r="AD9" s="42">
        <f>U9/T9</f>
        <v>0.88</v>
      </c>
      <c r="AE9" s="74">
        <f>V9/W9</f>
        <v>1.1363636363636365</v>
      </c>
      <c r="AF9" s="19">
        <f>Y9/X9</f>
        <v>0</v>
      </c>
      <c r="AG9" s="20">
        <f t="shared" ref="AG9:AG16" si="1">(AA9+AB9+AC9+AD9+AE9+AF9)/6</f>
        <v>0.83878787878787886</v>
      </c>
      <c r="AH9" s="49">
        <v>2020</v>
      </c>
      <c r="AI9" s="27">
        <f>(AB8+AB9+AB10+AB11+AB12+AB14+AB16)/7</f>
        <v>0.80934967481641029</v>
      </c>
      <c r="AJ9" s="27">
        <f>AI9*'финансовые показатели'!AB8</f>
        <v>0.67864646850279842</v>
      </c>
      <c r="AK9" s="27" t="s">
        <v>47</v>
      </c>
    </row>
    <row r="10" spans="1:37" ht="125.25" customHeight="1" x14ac:dyDescent="0.25">
      <c r="A10" s="2"/>
      <c r="B10" s="2" t="s">
        <v>30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250</v>
      </c>
      <c r="O10" s="4">
        <v>250</v>
      </c>
      <c r="P10" s="6">
        <v>260</v>
      </c>
      <c r="Q10" s="6">
        <v>260</v>
      </c>
      <c r="R10" s="35">
        <v>270</v>
      </c>
      <c r="S10" s="35">
        <v>270</v>
      </c>
      <c r="T10" s="40">
        <v>290</v>
      </c>
      <c r="U10" s="40">
        <v>290</v>
      </c>
      <c r="V10" s="70">
        <v>290</v>
      </c>
      <c r="W10" s="70">
        <v>290</v>
      </c>
      <c r="X10" s="32">
        <v>300</v>
      </c>
      <c r="Y10" s="32"/>
      <c r="AA10" s="18">
        <f t="shared" ref="AA10:AA16" si="2">O10/N10</f>
        <v>1</v>
      </c>
      <c r="AB10" s="28">
        <f>Q10/P10</f>
        <v>1</v>
      </c>
      <c r="AC10" s="21">
        <f t="shared" ref="AC10:AC16" si="3">S10/R10</f>
        <v>1</v>
      </c>
      <c r="AD10" s="42">
        <f t="shared" ref="AD10:AD16" si="4">U10/T10</f>
        <v>1</v>
      </c>
      <c r="AE10" s="74">
        <f>W10/V10</f>
        <v>1</v>
      </c>
      <c r="AF10" s="19">
        <f t="shared" ref="AF10:AF16" si="5">Y10/X10</f>
        <v>0</v>
      </c>
      <c r="AG10" s="20">
        <f t="shared" si="1"/>
        <v>0.83333333333333337</v>
      </c>
      <c r="AH10" s="50">
        <v>2021</v>
      </c>
      <c r="AI10" s="21">
        <f>(AC8+AC9+AC10+AC11+AC12+AC14+AC16)/7</f>
        <v>0.9934338704643958</v>
      </c>
      <c r="AJ10" s="21">
        <f>AI10*'финансовые показатели'!AC8</f>
        <v>0.99343339296291588</v>
      </c>
      <c r="AK10" s="21" t="s">
        <v>45</v>
      </c>
    </row>
    <row r="11" spans="1:37" ht="75" x14ac:dyDescent="0.25">
      <c r="A11" s="2"/>
      <c r="B11" s="2" t="s">
        <v>31</v>
      </c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4">
        <v>4345</v>
      </c>
      <c r="O11" s="4">
        <v>4345</v>
      </c>
      <c r="P11" s="6">
        <v>4464</v>
      </c>
      <c r="Q11" s="6">
        <v>2262</v>
      </c>
      <c r="R11" s="35">
        <v>4471</v>
      </c>
      <c r="S11" s="35">
        <v>4480</v>
      </c>
      <c r="T11" s="40">
        <v>4511</v>
      </c>
      <c r="U11" s="40">
        <v>4503</v>
      </c>
      <c r="V11" s="70">
        <v>4511</v>
      </c>
      <c r="W11" s="70">
        <v>4511</v>
      </c>
      <c r="X11" s="32">
        <v>4543</v>
      </c>
      <c r="Y11" s="32"/>
      <c r="AA11" s="18">
        <f t="shared" si="2"/>
        <v>1</v>
      </c>
      <c r="AB11" s="28">
        <f>Q11/P11</f>
        <v>0.50672043010752688</v>
      </c>
      <c r="AC11" s="21">
        <f t="shared" si="3"/>
        <v>1.002012972489376</v>
      </c>
      <c r="AD11" s="42">
        <f t="shared" si="4"/>
        <v>0.99822655730436716</v>
      </c>
      <c r="AE11" s="74">
        <f>W11/V11</f>
        <v>1</v>
      </c>
      <c r="AF11" s="19">
        <f t="shared" si="5"/>
        <v>0</v>
      </c>
      <c r="AG11" s="20">
        <f t="shared" si="1"/>
        <v>0.75115999331687833</v>
      </c>
      <c r="AH11" s="51">
        <v>2022</v>
      </c>
      <c r="AI11" s="42">
        <f>(AD8+AD9+AD10+AD11+AD12+AD14+AD16)/7</f>
        <v>0.99139766683536357</v>
      </c>
      <c r="AJ11" s="47">
        <f>AI11*'финансовые показатели'!AD8</f>
        <v>0.99137999825444012</v>
      </c>
      <c r="AK11" s="42" t="s">
        <v>45</v>
      </c>
    </row>
    <row r="12" spans="1:37" ht="45" x14ac:dyDescent="0.25">
      <c r="A12" s="2"/>
      <c r="B12" s="2" t="s">
        <v>32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0</v>
      </c>
      <c r="O12" s="4">
        <v>0</v>
      </c>
      <c r="P12" s="6">
        <v>0</v>
      </c>
      <c r="Q12" s="6">
        <v>0</v>
      </c>
      <c r="R12" s="35">
        <v>0</v>
      </c>
      <c r="S12" s="35">
        <v>0</v>
      </c>
      <c r="T12" s="40">
        <v>0</v>
      </c>
      <c r="U12" s="40">
        <v>0</v>
      </c>
      <c r="V12" s="70">
        <v>0</v>
      </c>
      <c r="W12" s="70">
        <v>0</v>
      </c>
      <c r="X12" s="32">
        <v>0</v>
      </c>
      <c r="Y12" s="32"/>
      <c r="AA12" s="18">
        <v>1</v>
      </c>
      <c r="AB12" s="28">
        <v>1</v>
      </c>
      <c r="AC12" s="21">
        <v>1</v>
      </c>
      <c r="AD12" s="42">
        <v>1</v>
      </c>
      <c r="AE12" s="74">
        <v>1</v>
      </c>
      <c r="AF12" s="19">
        <v>1</v>
      </c>
      <c r="AG12" s="20">
        <f t="shared" si="1"/>
        <v>1</v>
      </c>
      <c r="AH12" s="75">
        <v>2023</v>
      </c>
      <c r="AI12" s="73">
        <f>(AE8+AE9+AE10+AE11+AE12+AE14+AE16)/7</f>
        <v>1.0107751867279799</v>
      </c>
      <c r="AJ12" s="73">
        <f>AI12*'финансовые показатели'!AE8</f>
        <v>1.0107352253193911</v>
      </c>
      <c r="AK12" s="73" t="s">
        <v>58</v>
      </c>
    </row>
    <row r="13" spans="1:37" x14ac:dyDescent="0.25">
      <c r="A13" s="55" t="s">
        <v>5</v>
      </c>
      <c r="B13" s="56"/>
      <c r="C13" s="56"/>
      <c r="D13" s="56"/>
      <c r="E13" s="56"/>
      <c r="F13" s="56"/>
      <c r="G13" s="56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AA13" s="18"/>
      <c r="AB13" s="28"/>
      <c r="AC13" s="21"/>
      <c r="AD13" s="42"/>
      <c r="AE13" s="74"/>
      <c r="AF13" s="19"/>
      <c r="AG13" s="20">
        <f t="shared" si="1"/>
        <v>0</v>
      </c>
      <c r="AH13" s="52"/>
    </row>
    <row r="14" spans="1:37" ht="120" x14ac:dyDescent="0.25">
      <c r="A14" s="2"/>
      <c r="B14" s="2" t="s">
        <v>34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4">
        <v>4345</v>
      </c>
      <c r="O14" s="4">
        <v>4345</v>
      </c>
      <c r="P14" s="6">
        <v>4464</v>
      </c>
      <c r="Q14" s="6">
        <v>1160</v>
      </c>
      <c r="R14" s="35">
        <v>4471</v>
      </c>
      <c r="S14" s="35">
        <v>4480</v>
      </c>
      <c r="T14" s="40">
        <v>4511</v>
      </c>
      <c r="U14" s="40">
        <v>4503</v>
      </c>
      <c r="V14" s="70">
        <v>4511</v>
      </c>
      <c r="W14" s="70">
        <v>4503</v>
      </c>
      <c r="X14" s="32">
        <v>4543</v>
      </c>
      <c r="Y14" s="31"/>
      <c r="AA14" s="18">
        <f t="shared" si="2"/>
        <v>1</v>
      </c>
      <c r="AB14" s="28">
        <f>Q14/P14</f>
        <v>0.25985663082437277</v>
      </c>
      <c r="AC14" s="21">
        <f t="shared" si="3"/>
        <v>1.002012972489376</v>
      </c>
      <c r="AD14" s="42">
        <f t="shared" si="4"/>
        <v>0.99822655730436716</v>
      </c>
      <c r="AE14" s="74">
        <f>W14/V14</f>
        <v>0.99822655730436716</v>
      </c>
      <c r="AF14" s="19">
        <f t="shared" si="5"/>
        <v>0</v>
      </c>
      <c r="AG14" s="20">
        <f t="shared" si="1"/>
        <v>0.70972045298708053</v>
      </c>
      <c r="AH14" s="52"/>
    </row>
    <row r="15" spans="1:37" x14ac:dyDescent="0.25">
      <c r="A15" s="55" t="s">
        <v>36</v>
      </c>
      <c r="B15" s="56"/>
      <c r="C15" s="56"/>
      <c r="D15" s="56"/>
      <c r="E15" s="56"/>
      <c r="F15" s="56"/>
      <c r="G15" s="56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AA15" s="18"/>
      <c r="AB15" s="28"/>
      <c r="AC15" s="21"/>
      <c r="AD15" s="42"/>
      <c r="AE15" s="74"/>
      <c r="AF15" s="19"/>
      <c r="AG15" s="20">
        <f t="shared" si="1"/>
        <v>0</v>
      </c>
      <c r="AH15" s="52"/>
    </row>
    <row r="16" spans="1:37" ht="120" x14ac:dyDescent="0.25">
      <c r="A16" s="2"/>
      <c r="B16" s="2" t="s">
        <v>35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1155</v>
      </c>
      <c r="O16" s="4">
        <v>1155</v>
      </c>
      <c r="P16" s="6">
        <v>1186</v>
      </c>
      <c r="Q16" s="6">
        <v>1102</v>
      </c>
      <c r="R16" s="35">
        <v>1196</v>
      </c>
      <c r="S16" s="35">
        <v>1200</v>
      </c>
      <c r="T16" s="40">
        <v>1199</v>
      </c>
      <c r="U16" s="40">
        <v>1195</v>
      </c>
      <c r="V16" s="70">
        <v>1199</v>
      </c>
      <c r="W16" s="70">
        <v>1203</v>
      </c>
      <c r="X16" s="32">
        <v>1207</v>
      </c>
      <c r="Y16" s="32"/>
      <c r="AA16" s="18">
        <f t="shared" si="2"/>
        <v>1</v>
      </c>
      <c r="AB16" s="28">
        <f>Q16/P16</f>
        <v>0.92917369308600339</v>
      </c>
      <c r="AC16" s="21">
        <f t="shared" si="3"/>
        <v>1.0033444816053512</v>
      </c>
      <c r="AD16" s="42">
        <f t="shared" si="4"/>
        <v>0.99666388657214344</v>
      </c>
      <c r="AE16" s="74">
        <f>W16/V16</f>
        <v>1.0033361134278564</v>
      </c>
      <c r="AF16" s="19">
        <f t="shared" si="5"/>
        <v>0</v>
      </c>
      <c r="AG16" s="20">
        <f t="shared" si="1"/>
        <v>0.82208636244855915</v>
      </c>
      <c r="AH16" s="52"/>
    </row>
  </sheetData>
  <mergeCells count="7">
    <mergeCell ref="A15:Y15"/>
    <mergeCell ref="A13:Y13"/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"/>
  <sheetViews>
    <sheetView workbookViewId="0">
      <selection activeCell="AE16" sqref="AE16"/>
    </sheetView>
  </sheetViews>
  <sheetFormatPr defaultRowHeight="15" x14ac:dyDescent="0.25"/>
  <cols>
    <col min="2" max="2" width="30.85546875" customWidth="1"/>
    <col min="4" max="13" width="0" hidden="1" customWidth="1"/>
    <col min="15" max="17" width="9.42578125" bestFit="1" customWidth="1"/>
    <col min="20" max="22" width="9.140625" style="11"/>
    <col min="23" max="23" width="10.42578125" style="11" bestFit="1" customWidth="1"/>
    <col min="24" max="25" width="9.140625" style="11"/>
    <col min="29" max="29" width="9.28515625" customWidth="1"/>
  </cols>
  <sheetData>
    <row r="1" spans="1:33" ht="15" customHeight="1" x14ac:dyDescent="0.25">
      <c r="A1" s="59" t="s">
        <v>0</v>
      </c>
      <c r="B1" s="59" t="s">
        <v>1</v>
      </c>
      <c r="C1" s="59" t="s">
        <v>2</v>
      </c>
      <c r="D1" s="63" t="s">
        <v>14</v>
      </c>
      <c r="E1" s="64"/>
      <c r="F1" s="64"/>
      <c r="G1" s="64"/>
      <c r="H1" s="65"/>
      <c r="I1" s="65"/>
      <c r="J1" s="65"/>
      <c r="K1" s="65"/>
      <c r="L1" s="65"/>
      <c r="M1" s="65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AA1" s="62"/>
      <c r="AB1" s="62"/>
      <c r="AC1" s="62"/>
      <c r="AD1" s="62"/>
      <c r="AE1" s="62"/>
    </row>
    <row r="2" spans="1:33" x14ac:dyDescent="0.25">
      <c r="A2" s="59"/>
      <c r="B2" s="59"/>
      <c r="C2" s="59"/>
      <c r="D2" s="63"/>
      <c r="E2" s="64"/>
      <c r="F2" s="64"/>
      <c r="G2" s="64"/>
      <c r="H2" s="65"/>
      <c r="I2" s="65"/>
      <c r="J2" s="65"/>
      <c r="K2" s="65"/>
      <c r="L2" s="65"/>
      <c r="M2" s="65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AA2" s="62"/>
      <c r="AB2" s="62"/>
      <c r="AC2" s="62"/>
      <c r="AD2" s="62"/>
      <c r="AE2" s="62"/>
    </row>
    <row r="3" spans="1:33" x14ac:dyDescent="0.25">
      <c r="A3" s="59"/>
      <c r="B3" s="59"/>
      <c r="C3" s="59"/>
      <c r="D3" s="63"/>
      <c r="E3" s="64"/>
      <c r="F3" s="64"/>
      <c r="G3" s="64"/>
      <c r="H3" s="65"/>
      <c r="I3" s="65"/>
      <c r="J3" s="65"/>
      <c r="K3" s="65"/>
      <c r="L3" s="65"/>
      <c r="M3" s="65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AA3" s="62"/>
      <c r="AB3" s="62"/>
      <c r="AC3" s="62"/>
      <c r="AD3" s="62"/>
      <c r="AE3" s="62"/>
    </row>
    <row r="4" spans="1:33" x14ac:dyDescent="0.25">
      <c r="A4" s="59"/>
      <c r="B4" s="59"/>
      <c r="C4" s="59"/>
      <c r="D4" s="67"/>
      <c r="E4" s="68"/>
      <c r="F4" s="68"/>
      <c r="G4" s="68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AA4" s="62"/>
      <c r="AB4" s="62"/>
      <c r="AC4" s="62"/>
      <c r="AD4" s="62"/>
      <c r="AE4" s="62"/>
    </row>
    <row r="5" spans="1:33" ht="30" x14ac:dyDescent="0.3">
      <c r="A5" s="59"/>
      <c r="B5" s="59"/>
      <c r="C5" s="59"/>
      <c r="D5" s="3" t="s">
        <v>3</v>
      </c>
      <c r="E5" s="3" t="s">
        <v>4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3" t="s">
        <v>16</v>
      </c>
      <c r="O5" s="3" t="s">
        <v>17</v>
      </c>
      <c r="P5" s="1" t="s">
        <v>18</v>
      </c>
      <c r="Q5" s="1" t="s">
        <v>19</v>
      </c>
      <c r="R5" s="1" t="s">
        <v>20</v>
      </c>
      <c r="S5" s="1" t="s">
        <v>21</v>
      </c>
      <c r="T5" s="38" t="s">
        <v>22</v>
      </c>
      <c r="U5" s="38" t="s">
        <v>23</v>
      </c>
      <c r="V5" s="71" t="s">
        <v>24</v>
      </c>
      <c r="W5" s="71" t="s">
        <v>25</v>
      </c>
      <c r="X5" s="10" t="s">
        <v>26</v>
      </c>
      <c r="Y5" s="10" t="s">
        <v>27</v>
      </c>
      <c r="AA5" s="22" t="s">
        <v>43</v>
      </c>
      <c r="AB5" s="23"/>
      <c r="AC5" s="23"/>
      <c r="AD5" s="23"/>
      <c r="AE5" s="23"/>
      <c r="AF5" s="23"/>
      <c r="AG5" s="16" t="s">
        <v>44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39">
        <v>10</v>
      </c>
      <c r="U6" s="39">
        <v>11</v>
      </c>
      <c r="V6" s="72">
        <v>12</v>
      </c>
      <c r="W6" s="72">
        <v>13</v>
      </c>
      <c r="X6" s="30">
        <v>14</v>
      </c>
      <c r="Y6" s="30">
        <v>15</v>
      </c>
      <c r="AA6" s="13">
        <v>2019</v>
      </c>
      <c r="AB6" s="27">
        <v>2020</v>
      </c>
      <c r="AC6" s="17">
        <v>2021</v>
      </c>
      <c r="AD6" s="41">
        <v>2022</v>
      </c>
      <c r="AE6" s="73">
        <v>2023</v>
      </c>
      <c r="AF6">
        <v>2024</v>
      </c>
    </row>
    <row r="7" spans="1:33" x14ac:dyDescent="0.25">
      <c r="A7" s="55" t="s">
        <v>37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AA7" s="13"/>
      <c r="AB7" s="27"/>
      <c r="AC7" s="17"/>
      <c r="AD7" s="41"/>
      <c r="AE7" s="73"/>
    </row>
    <row r="8" spans="1:33" ht="91.5" customHeight="1" x14ac:dyDescent="0.25">
      <c r="A8" s="2"/>
      <c r="B8" s="2" t="s">
        <v>57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729542</v>
      </c>
      <c r="O8" s="4">
        <v>729541.89</v>
      </c>
      <c r="P8" s="6">
        <v>650420.47999999998</v>
      </c>
      <c r="Q8" s="6">
        <v>545383.01</v>
      </c>
      <c r="R8" s="33">
        <v>249658</v>
      </c>
      <c r="S8" s="33">
        <v>249657.88</v>
      </c>
      <c r="T8" s="44">
        <v>911800</v>
      </c>
      <c r="U8" s="44">
        <v>911783.75</v>
      </c>
      <c r="V8" s="76">
        <v>1110650</v>
      </c>
      <c r="W8" s="77">
        <v>1110606.0900000001</v>
      </c>
      <c r="X8" s="34">
        <v>2148700</v>
      </c>
      <c r="Y8" s="31"/>
      <c r="AA8" s="46">
        <f>O8/N8</f>
        <v>0.99999984922046981</v>
      </c>
      <c r="AB8" s="29">
        <f>Q8/P8</f>
        <v>0.83850836000736018</v>
      </c>
      <c r="AC8" s="43">
        <f>S8/R8</f>
        <v>0.99999951934246045</v>
      </c>
      <c r="AD8" s="45">
        <f>U8/T8</f>
        <v>0.99998217810923451</v>
      </c>
      <c r="AE8" s="78">
        <f>W8/V8</f>
        <v>0.99996046459280608</v>
      </c>
      <c r="AF8" s="24">
        <f>Y8/X8</f>
        <v>0</v>
      </c>
      <c r="AG8" s="25">
        <f>(AA8+AB8+AC8+AD8+AE8+AF8)/6</f>
        <v>0.80640839521205521</v>
      </c>
    </row>
    <row r="9" spans="1:33" x14ac:dyDescent="0.25">
      <c r="A9" s="61" t="s">
        <v>49</v>
      </c>
      <c r="B9" s="61"/>
      <c r="C9" s="2"/>
      <c r="N9" s="53"/>
      <c r="O9" s="54"/>
      <c r="P9" s="54"/>
      <c r="Q9" s="54"/>
      <c r="R9" s="54"/>
      <c r="S9" s="54"/>
      <c r="T9" s="54"/>
      <c r="U9" s="54"/>
      <c r="V9" s="54"/>
      <c r="W9" s="54"/>
      <c r="X9" s="54"/>
      <c r="Y9" s="53"/>
    </row>
    <row r="10" spans="1:33" x14ac:dyDescent="0.25">
      <c r="A10" s="61" t="s">
        <v>50</v>
      </c>
      <c r="B10" s="61"/>
      <c r="C10" s="61"/>
      <c r="N10" s="53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3"/>
    </row>
    <row r="11" spans="1:33" x14ac:dyDescent="0.25">
      <c r="A11" s="61" t="s">
        <v>51</v>
      </c>
      <c r="B11" s="61"/>
      <c r="C11" s="61"/>
      <c r="N11" s="53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3"/>
    </row>
    <row r="12" spans="1:33" ht="45" customHeight="1" x14ac:dyDescent="0.25">
      <c r="A12" s="2" t="s">
        <v>52</v>
      </c>
      <c r="B12" s="2" t="s">
        <v>53</v>
      </c>
      <c r="C12" s="2"/>
      <c r="N12" s="53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3"/>
    </row>
    <row r="13" spans="1:33" x14ac:dyDescent="0.25">
      <c r="A13" s="61" t="s">
        <v>49</v>
      </c>
      <c r="B13" s="61"/>
      <c r="C13" s="2" t="s">
        <v>54</v>
      </c>
      <c r="N13" s="53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3"/>
    </row>
    <row r="14" spans="1:33" x14ac:dyDescent="0.25">
      <c r="A14" s="61" t="s">
        <v>50</v>
      </c>
      <c r="B14" s="61"/>
      <c r="C14" s="61"/>
      <c r="N14" s="53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3"/>
    </row>
    <row r="15" spans="1:33" x14ac:dyDescent="0.25">
      <c r="A15" s="61" t="s">
        <v>51</v>
      </c>
      <c r="B15" s="61"/>
      <c r="C15" s="61"/>
      <c r="N15" s="53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3"/>
    </row>
    <row r="16" spans="1:33" ht="48" customHeight="1" x14ac:dyDescent="0.25">
      <c r="A16" s="2" t="s">
        <v>55</v>
      </c>
      <c r="B16" s="2" t="s">
        <v>56</v>
      </c>
      <c r="C16" s="2"/>
      <c r="N16" s="53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3"/>
    </row>
    <row r="17" spans="1:25" x14ac:dyDescent="0.25">
      <c r="A17" s="61" t="s">
        <v>49</v>
      </c>
      <c r="B17" s="61"/>
      <c r="C17" s="2" t="s">
        <v>54</v>
      </c>
      <c r="N17" s="53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3"/>
    </row>
    <row r="18" spans="1:25" x14ac:dyDescent="0.25">
      <c r="A18" s="61" t="s">
        <v>50</v>
      </c>
      <c r="B18" s="61"/>
      <c r="C18" s="61"/>
      <c r="N18" s="53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3"/>
    </row>
    <row r="19" spans="1:25" x14ac:dyDescent="0.25">
      <c r="A19" s="61" t="s">
        <v>51</v>
      </c>
      <c r="B19" s="61"/>
      <c r="C19" s="61"/>
      <c r="N19" s="53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3"/>
    </row>
  </sheetData>
  <mergeCells count="15">
    <mergeCell ref="A17:B17"/>
    <mergeCell ref="A18:C18"/>
    <mergeCell ref="A19:C19"/>
    <mergeCell ref="A7:Y7"/>
    <mergeCell ref="AA1:AE4"/>
    <mergeCell ref="A1:A5"/>
    <mergeCell ref="B1:B5"/>
    <mergeCell ref="C1:C5"/>
    <mergeCell ref="D1:Y4"/>
    <mergeCell ref="A9:B9"/>
    <mergeCell ref="A10:C10"/>
    <mergeCell ref="A11:C11"/>
    <mergeCell ref="A13:B13"/>
    <mergeCell ref="A14:C14"/>
    <mergeCell ref="A15:C15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2021-03-29T08:08:11Z</cp:lastPrinted>
  <dcterms:created xsi:type="dcterms:W3CDTF">2019-01-15T02:00:14Z</dcterms:created>
  <dcterms:modified xsi:type="dcterms:W3CDTF">2024-03-04T05:36:43Z</dcterms:modified>
</cp:coreProperties>
</file>