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" yWindow="0" windowWidth="27795" windowHeight="12585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J11" i="1" l="1"/>
  <c r="AI11" i="1"/>
  <c r="AI10" i="1"/>
  <c r="AE8" i="2"/>
  <c r="AC9" i="1" l="1"/>
  <c r="AC8" i="1"/>
  <c r="AI9" i="1"/>
  <c r="AJ10" i="1"/>
  <c r="AJ9" i="1"/>
  <c r="AD8" i="2"/>
  <c r="AC8" i="2"/>
  <c r="AD9" i="1"/>
  <c r="AD8" i="1"/>
  <c r="AG8" i="2" l="1"/>
  <c r="AF8" i="1" l="1"/>
  <c r="AE8" i="1"/>
  <c r="AG8" i="1" s="1"/>
  <c r="AB8" i="1"/>
  <c r="AF9" i="1"/>
  <c r="AE9" i="1"/>
  <c r="AG9" i="1" s="1"/>
  <c r="AB9" i="1"/>
  <c r="AA9" i="1"/>
  <c r="AA8" i="1"/>
  <c r="AF8" i="2"/>
  <c r="AI8" i="1" l="1"/>
  <c r="AJ8" i="1"/>
</calcChain>
</file>

<file path=xl/sharedStrings.xml><?xml version="1.0" encoding="utf-8"?>
<sst xmlns="http://schemas.openxmlformats.org/spreadsheetml/2006/main" count="77" uniqueCount="44">
  <si>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</si>
  <si>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</si>
  <si>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</si>
  <si>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</si>
  <si>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</si>
  <si>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1.</t>
  </si>
  <si>
    <t>2.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</si>
  <si>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</si>
  <si>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</si>
  <si>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</si>
  <si>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</si>
  <si>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</si>
  <si>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</si>
  <si>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</si>
  <si>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</si>
  <si>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</si>
  <si>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</si>
  <si>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</si>
  <si>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</si>
  <si>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</si>
  <si>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</si>
  <si>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</si>
  <si>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</si>
  <si>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</si>
  <si>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</si>
  <si>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</si>
  <si>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</si>
  <si>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</si>
  <si>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</si>
  <si>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>значения указываются по состоянию на 31.12.2019 года в соответствии с последней действующей редакцией постановления</t>
  </si>
  <si>
    <t>Количество социально-значимых маршрутов</t>
  </si>
  <si>
    <t>Численность населения, охваченного автобусной сетью межпоселенческих маршрутов</t>
  </si>
  <si>
    <t>Муниципальная программа «Повышение транспортной доступности, обеспечение условий для реализации потребностей граждан муниципального образования Слюдянский район в перевозках" на 2019-2024гг</t>
  </si>
  <si>
    <t>Уровень финансирования</t>
  </si>
  <si>
    <t>Уф общий</t>
  </si>
  <si>
    <t>Сдп</t>
  </si>
  <si>
    <t>Сдц</t>
  </si>
  <si>
    <t>Сдц общий</t>
  </si>
  <si>
    <t xml:space="preserve">Эмп </t>
  </si>
  <si>
    <t>эффективности реализации МП</t>
  </si>
  <si>
    <t>эффективная</t>
  </si>
  <si>
    <t>Повышение транспортной доступности, обеспечение условий для реализации потребностей граждан муниципального образования Слюдянский район в перевозках на 2014-2020гг</t>
  </si>
  <si>
    <t>за весь период</t>
  </si>
  <si>
    <t>удовлетворит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</si>
</sst>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2" fillId="9" borderId="1" xfId="0" applyFont="1" applyFill="1" applyBorder="1" applyAlignment="1">
      <alignment horizontal="center" vertical="center" wrapText="1"/>
    </xf>
    <xf numFmtId="0" fontId="0" fillId="9" borderId="0" xfId="0" applyFill="1"/>
    <xf numFmtId="0" fontId="2" fillId="2" borderId="7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0" fontId="6" fillId="10" borderId="0" xfId="0" applyFont="1" applyFill="1"/>
    <xf numFmtId="0" fontId="0" fillId="10" borderId="0" xfId="0" applyFill="1"/>
    <xf numFmtId="0" fontId="0" fillId="11" borderId="0" xfId="0" applyFill="1"/>
    <xf numFmtId="2" fontId="0" fillId="11" borderId="0" xfId="0" applyNumberFormat="1" applyFill="1"/>
    <xf numFmtId="0" fontId="0" fillId="3" borderId="0" xfId="0" applyFill="1"/>
    <xf numFmtId="0" fontId="4" fillId="12" borderId="0" xfId="0" applyFont="1" applyFill="1"/>
    <xf numFmtId="0" fontId="0" fillId="8" borderId="0" xfId="0" applyFill="1"/>
    <xf numFmtId="0" fontId="0" fillId="5" borderId="0" xfId="0" applyFill="1"/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0" fillId="12" borderId="0" xfId="0" applyFill="1" applyAlignment="1">
      <alignment horizontal="center" vertical="center"/>
    </xf>
    <xf numFmtId="0" fontId="0" fillId="4" borderId="0" xfId="0" applyFill="1"/>
    <xf numFmtId="2" fontId="0" fillId="4" borderId="0" xfId="0" applyNumberFormat="1" applyFill="1"/>
    <xf numFmtId="0" fontId="0" fillId="9" borderId="1" xfId="0" applyFill="1" applyBorder="1" applyAlignment="1">
      <alignment horizontal="center"/>
    </xf>
    <xf numFmtId="0" fontId="0" fillId="9" borderId="1" xfId="0" applyFill="1" applyBorder="1"/>
    <xf numFmtId="0" fontId="0" fillId="9" borderId="1" xfId="0" applyFill="1" applyBorder="1" applyAlignment="1">
      <alignment vertical="center"/>
    </xf>
    <xf numFmtId="0" fontId="0" fillId="12" borderId="0" xfId="0" applyFill="1" applyAlignment="1">
      <alignment vertical="center"/>
    </xf>
    <xf numFmtId="164" fontId="0" fillId="12" borderId="0" xfId="0" applyNumberFormat="1" applyFill="1" applyAlignment="1">
      <alignment vertical="center"/>
    </xf>
    <xf numFmtId="0" fontId="0" fillId="13" borderId="1" xfId="0" applyFill="1" applyBorder="1" applyAlignment="1">
      <alignment vertical="center"/>
    </xf>
    <xf numFmtId="0" fontId="0" fillId="13" borderId="0" xfId="0" applyFill="1" applyAlignment="1">
      <alignment vertical="center"/>
    </xf>
    <xf numFmtId="0" fontId="4" fillId="12" borderId="0" xfId="0" applyFont="1" applyFill="1" applyAlignment="1">
      <alignment horizontal="center" vertical="center" wrapText="1"/>
    </xf>
    <xf numFmtId="0" fontId="4" fillId="13" borderId="0" xfId="0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0" fontId="0" fillId="13" borderId="0" xfId="0" applyFill="1"/>
    <xf numFmtId="0" fontId="0" fillId="14" borderId="1" xfId="0" applyFill="1" applyBorder="1" applyAlignment="1">
      <alignment vertical="center"/>
    </xf>
    <xf numFmtId="0" fontId="2" fillId="14" borderId="1" xfId="0" applyFont="1" applyFill="1" applyBorder="1" applyAlignment="1">
      <alignment horizontal="center" vertical="center" wrapText="1"/>
    </xf>
    <xf numFmtId="0" fontId="0" fillId="14" borderId="1" xfId="0" applyFill="1" applyBorder="1"/>
    <xf numFmtId="0" fontId="0" fillId="14" borderId="0" xfId="0" applyFill="1"/>
    <xf numFmtId="0" fontId="0" fillId="14" borderId="0" xfId="0" applyFill="1" applyAlignment="1">
      <alignment vertical="center"/>
    </xf>
    <xf numFmtId="0" fontId="4" fillId="14" borderId="0" xfId="0" applyFont="1" applyFill="1" applyAlignment="1">
      <alignment horizontal="center"/>
    </xf>
    <xf numFmtId="0" fontId="0" fillId="5" borderId="1" xfId="0" applyFill="1" applyBorder="1" applyAlignment="1">
      <alignment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3" xfId="0" applyBorder="1" applyAlignment="1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1" fillId="0" borderId="0" xfId="0" applyFont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6" xfId="0" applyBorder="1" applyAlignment="1"/>
    <xf numFmtId="2" fontId="0" fillId="5" borderId="0" xfId="0" applyNumberFormat="1" applyFill="1"/>
    <xf numFmtId="0" fontId="4" fillId="5" borderId="0" xfId="0" applyFont="1" applyFill="1" applyAlignment="1">
      <alignment horizontal="center"/>
    </xf>
    <xf numFmtId="0" fontId="0" fillId="5" borderId="0" xfId="0" applyFill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"/>
  <sheetViews>
    <sheetView tabSelected="1" topLeftCell="C1" workbookViewId="0">
      <selection activeCell="AG18" sqref="AG18"/>
    </sheetView>
  </sheetViews>
  <sheetFormatPr defaultRowHeight="15" x14ac:dyDescent="0.25"/>
  <cols>
    <col min="2" max="2" width="25.5703125" customWidth="1"/>
    <col min="4" max="13" width="0" hidden="1" customWidth="1"/>
    <col min="18" max="25" width="9.140625" style="11"/>
  </cols>
  <sheetData>
    <row r="1" spans="1:37" ht="15" customHeight="1" x14ac:dyDescent="0.25">
      <c r="A1" s="49" t="s">
        <v>0</v>
      </c>
      <c r="B1" s="49" t="s">
        <v>1</v>
      </c>
      <c r="C1" s="49" t="s">
        <v>2</v>
      </c>
      <c r="D1" s="49" t="s">
        <v>16</v>
      </c>
      <c r="E1" s="49"/>
      <c r="F1" s="49"/>
      <c r="G1" s="49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</row>
    <row r="2" spans="1:37" ht="15" customHeight="1" x14ac:dyDescent="0.25">
      <c r="A2" s="49"/>
      <c r="B2" s="49"/>
      <c r="C2" s="49"/>
      <c r="D2" s="49"/>
      <c r="E2" s="49"/>
      <c r="F2" s="49"/>
      <c r="G2" s="49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</row>
    <row r="3" spans="1:37" x14ac:dyDescent="0.25">
      <c r="A3" s="49"/>
      <c r="B3" s="49"/>
      <c r="C3" s="49"/>
      <c r="D3" s="49"/>
      <c r="E3" s="49"/>
      <c r="F3" s="49"/>
      <c r="G3" s="49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</row>
    <row r="4" spans="1:37" x14ac:dyDescent="0.25">
      <c r="A4" s="49"/>
      <c r="B4" s="49"/>
      <c r="C4" s="49"/>
      <c r="D4" s="49"/>
      <c r="E4" s="49"/>
      <c r="F4" s="49"/>
      <c r="G4" s="49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</row>
    <row r="5" spans="1:37" ht="30" x14ac:dyDescent="0.25">
      <c r="A5" s="49"/>
      <c r="B5" s="49"/>
      <c r="C5" s="49"/>
      <c r="D5" s="3" t="s">
        <v>3</v>
      </c>
      <c r="E5" s="3" t="s">
        <v>4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3" t="s">
        <v>17</v>
      </c>
      <c r="O5" s="3" t="s">
        <v>18</v>
      </c>
      <c r="P5" s="1" t="s">
        <v>19</v>
      </c>
      <c r="Q5" s="1" t="s">
        <v>20</v>
      </c>
      <c r="R5" s="10" t="s">
        <v>21</v>
      </c>
      <c r="S5" s="10" t="s">
        <v>22</v>
      </c>
      <c r="T5" s="39" t="s">
        <v>23</v>
      </c>
      <c r="U5" s="39" t="s">
        <v>24</v>
      </c>
      <c r="V5" s="45" t="s">
        <v>25</v>
      </c>
      <c r="W5" s="45" t="s">
        <v>26</v>
      </c>
      <c r="X5" s="10" t="s">
        <v>27</v>
      </c>
      <c r="Y5" s="10" t="s">
        <v>28</v>
      </c>
      <c r="AA5" s="18" t="s">
        <v>35</v>
      </c>
      <c r="AB5" s="25" t="s">
        <v>35</v>
      </c>
      <c r="AC5" s="37" t="s">
        <v>35</v>
      </c>
      <c r="AD5" s="41" t="s">
        <v>35</v>
      </c>
      <c r="AE5" s="21" t="s">
        <v>35</v>
      </c>
      <c r="AF5" s="11" t="s">
        <v>35</v>
      </c>
      <c r="AG5" s="19" t="s">
        <v>36</v>
      </c>
      <c r="AH5" s="19"/>
      <c r="AI5" s="20" t="s">
        <v>37</v>
      </c>
      <c r="AJ5" s="16" t="s">
        <v>38</v>
      </c>
      <c r="AK5" s="21" t="s">
        <v>39</v>
      </c>
    </row>
    <row r="6" spans="1:37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27">
        <v>8</v>
      </c>
      <c r="S6" s="27">
        <v>9</v>
      </c>
      <c r="T6" s="27">
        <v>10</v>
      </c>
      <c r="U6" s="27">
        <v>11</v>
      </c>
      <c r="V6" s="27">
        <v>12</v>
      </c>
      <c r="W6" s="27">
        <v>13</v>
      </c>
      <c r="X6" s="27">
        <v>14</v>
      </c>
      <c r="Y6" s="27">
        <v>15</v>
      </c>
      <c r="AA6" s="18">
        <v>19</v>
      </c>
      <c r="AB6" s="25">
        <v>20</v>
      </c>
      <c r="AC6" s="37">
        <v>21</v>
      </c>
      <c r="AD6" s="41">
        <v>22</v>
      </c>
      <c r="AE6" s="21">
        <v>23</v>
      </c>
      <c r="AF6">
        <v>24</v>
      </c>
    </row>
    <row r="7" spans="1:37" ht="51" customHeight="1" thickBot="1" x14ac:dyDescent="0.3">
      <c r="A7" s="46" t="s">
        <v>32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AA7" s="18"/>
      <c r="AB7" s="25"/>
      <c r="AC7" s="37"/>
      <c r="AD7" s="41"/>
      <c r="AE7" s="21"/>
    </row>
    <row r="8" spans="1:37" ht="80.25" customHeight="1" thickBot="1" x14ac:dyDescent="0.3">
      <c r="A8" s="2" t="s">
        <v>5</v>
      </c>
      <c r="B8" s="12" t="s">
        <v>30</v>
      </c>
      <c r="C8" s="2"/>
      <c r="D8" s="4"/>
      <c r="E8" s="4"/>
      <c r="F8" s="6"/>
      <c r="G8" s="6"/>
      <c r="H8" s="7"/>
      <c r="I8" s="7"/>
      <c r="J8" s="9"/>
      <c r="K8" s="9"/>
      <c r="L8" s="8"/>
      <c r="M8" s="8"/>
      <c r="N8" s="4">
        <v>2</v>
      </c>
      <c r="O8" s="4">
        <v>2</v>
      </c>
      <c r="P8" s="6">
        <v>2</v>
      </c>
      <c r="Q8" s="6">
        <v>2</v>
      </c>
      <c r="R8" s="32">
        <v>3</v>
      </c>
      <c r="S8" s="32">
        <v>2</v>
      </c>
      <c r="T8" s="38">
        <v>2</v>
      </c>
      <c r="U8" s="38">
        <v>2</v>
      </c>
      <c r="V8" s="44">
        <v>2</v>
      </c>
      <c r="W8" s="44">
        <v>2</v>
      </c>
      <c r="X8" s="29">
        <v>1</v>
      </c>
      <c r="Y8" s="29"/>
      <c r="AA8" s="22">
        <f>O8/N8</f>
        <v>1</v>
      </c>
      <c r="AB8" s="36">
        <f>Q8/P8</f>
        <v>1</v>
      </c>
      <c r="AC8" s="33">
        <f>S8/R8</f>
        <v>0.66666666666666663</v>
      </c>
      <c r="AD8" s="42">
        <f>U8/T8</f>
        <v>1</v>
      </c>
      <c r="AE8" s="61">
        <f>W8/V8</f>
        <v>1</v>
      </c>
      <c r="AF8" s="23">
        <f>Y8/X8</f>
        <v>0</v>
      </c>
      <c r="AG8" s="24">
        <f>(AA8+AB8+AC8+AD8+AE8+AF8)/6</f>
        <v>0.77777777777777768</v>
      </c>
      <c r="AH8" s="34" t="s">
        <v>42</v>
      </c>
      <c r="AI8" s="30">
        <f>(AG8+AG9)/2</f>
        <v>0.80431256944291074</v>
      </c>
      <c r="AJ8" s="31">
        <f>AI8*'финансовые показатели'!AG8</f>
        <v>0.6080376074457865</v>
      </c>
      <c r="AK8" s="30"/>
    </row>
    <row r="9" spans="1:37" ht="76.5" customHeight="1" thickBot="1" x14ac:dyDescent="0.3">
      <c r="A9" s="2" t="s">
        <v>6</v>
      </c>
      <c r="B9" s="13" t="s">
        <v>31</v>
      </c>
      <c r="C9" s="2"/>
      <c r="D9" s="4"/>
      <c r="E9" s="4"/>
      <c r="F9" s="6"/>
      <c r="G9" s="6"/>
      <c r="H9" s="7"/>
      <c r="I9" s="7"/>
      <c r="J9" s="9"/>
      <c r="K9" s="9"/>
      <c r="L9" s="8"/>
      <c r="M9" s="8"/>
      <c r="N9" s="4">
        <v>38815</v>
      </c>
      <c r="O9" s="4">
        <v>38530</v>
      </c>
      <c r="P9" s="6">
        <v>38815</v>
      </c>
      <c r="Q9" s="6">
        <v>39097</v>
      </c>
      <c r="R9" s="32">
        <v>38815</v>
      </c>
      <c r="S9" s="32">
        <v>38895</v>
      </c>
      <c r="T9" s="38">
        <v>38995</v>
      </c>
      <c r="U9" s="38">
        <v>38700</v>
      </c>
      <c r="V9" s="44">
        <v>38995</v>
      </c>
      <c r="W9" s="44">
        <v>38631</v>
      </c>
      <c r="X9" s="29">
        <v>1</v>
      </c>
      <c r="Y9" s="29"/>
      <c r="AA9" s="22">
        <f>O9/N9</f>
        <v>0.9926574777792091</v>
      </c>
      <c r="AB9" s="36">
        <f>Q9/P9</f>
        <v>1.0072652325132037</v>
      </c>
      <c r="AC9" s="33">
        <f>S9/R9</f>
        <v>1.002061058868994</v>
      </c>
      <c r="AD9" s="42">
        <f>U9/T9</f>
        <v>0.99243492755481477</v>
      </c>
      <c r="AE9" s="61">
        <f>W9/V9</f>
        <v>0.99066546993204252</v>
      </c>
      <c r="AF9" s="23">
        <f>Y9/X9</f>
        <v>0</v>
      </c>
      <c r="AG9" s="24">
        <f>(AA9+AB9+AC9+AD9+AE9+AF9)/6</f>
        <v>0.83084736110804391</v>
      </c>
      <c r="AH9" s="35">
        <v>2021</v>
      </c>
      <c r="AI9" s="33">
        <f>(AC8+AC9)/2</f>
        <v>0.83436386276783026</v>
      </c>
      <c r="AJ9" s="33">
        <f>AI9*'финансовые показатели'!AC8</f>
        <v>0.81278970119799043</v>
      </c>
      <c r="AK9" s="33" t="s">
        <v>40</v>
      </c>
    </row>
    <row r="10" spans="1:37" x14ac:dyDescent="0.25">
      <c r="AH10" s="43">
        <v>2022</v>
      </c>
      <c r="AI10" s="42">
        <f>(AD8+AD9)/2</f>
        <v>0.99621746377740739</v>
      </c>
      <c r="AJ10" s="41">
        <f>AI10*'финансовые показатели'!AD8</f>
        <v>0.62655768585794658</v>
      </c>
      <c r="AK10" s="41" t="s">
        <v>43</v>
      </c>
    </row>
    <row r="11" spans="1:37" x14ac:dyDescent="0.25">
      <c r="AH11" s="60">
        <v>2023</v>
      </c>
      <c r="AI11" s="21">
        <f>(AE8+AE9)/2</f>
        <v>0.99533273496602126</v>
      </c>
      <c r="AJ11" s="21">
        <f>AI11*'финансовые показатели'!AE8</f>
        <v>0.92839765997993673</v>
      </c>
      <c r="AK11" s="21" t="s">
        <v>40</v>
      </c>
    </row>
  </sheetData>
  <mergeCells count="5">
    <mergeCell ref="A7:Y7"/>
    <mergeCell ref="D1:Y4"/>
    <mergeCell ref="A1:A5"/>
    <mergeCell ref="B1:B5"/>
    <mergeCell ref="C1:C5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8"/>
  <sheetViews>
    <sheetView workbookViewId="0">
      <selection activeCell="AC13" sqref="AC13"/>
    </sheetView>
  </sheetViews>
  <sheetFormatPr defaultRowHeight="15" x14ac:dyDescent="0.25"/>
  <cols>
    <col min="2" max="2" width="30.85546875" customWidth="1"/>
    <col min="4" max="13" width="0" hidden="1" customWidth="1"/>
    <col min="17" max="17" width="9.42578125" bestFit="1" customWidth="1"/>
    <col min="18" max="25" width="9.140625" style="11"/>
    <col min="29" max="29" width="9.28515625" customWidth="1"/>
  </cols>
  <sheetData>
    <row r="1" spans="1:33" ht="15" customHeight="1" x14ac:dyDescent="0.25">
      <c r="A1" s="49" t="s">
        <v>0</v>
      </c>
      <c r="B1" s="49" t="s">
        <v>1</v>
      </c>
      <c r="C1" s="49" t="s">
        <v>2</v>
      </c>
      <c r="D1" s="52" t="s">
        <v>15</v>
      </c>
      <c r="E1" s="53"/>
      <c r="F1" s="53"/>
      <c r="G1" s="53"/>
      <c r="H1" s="54"/>
      <c r="I1" s="54"/>
      <c r="J1" s="54"/>
      <c r="K1" s="54"/>
      <c r="L1" s="54"/>
      <c r="M1" s="54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AA1" s="51" t="s">
        <v>29</v>
      </c>
      <c r="AB1" s="51"/>
      <c r="AC1" s="51"/>
      <c r="AD1" s="51"/>
      <c r="AE1" s="51"/>
    </row>
    <row r="2" spans="1:33" x14ac:dyDescent="0.25">
      <c r="A2" s="49"/>
      <c r="B2" s="49"/>
      <c r="C2" s="49"/>
      <c r="D2" s="52"/>
      <c r="E2" s="53"/>
      <c r="F2" s="53"/>
      <c r="G2" s="53"/>
      <c r="H2" s="54"/>
      <c r="I2" s="54"/>
      <c r="J2" s="54"/>
      <c r="K2" s="54"/>
      <c r="L2" s="54"/>
      <c r="M2" s="54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AA2" s="51"/>
      <c r="AB2" s="51"/>
      <c r="AC2" s="51"/>
      <c r="AD2" s="51"/>
      <c r="AE2" s="51"/>
    </row>
    <row r="3" spans="1:33" x14ac:dyDescent="0.25">
      <c r="A3" s="49"/>
      <c r="B3" s="49"/>
      <c r="C3" s="49"/>
      <c r="D3" s="52"/>
      <c r="E3" s="53"/>
      <c r="F3" s="53"/>
      <c r="G3" s="53"/>
      <c r="H3" s="54"/>
      <c r="I3" s="54"/>
      <c r="J3" s="54"/>
      <c r="K3" s="54"/>
      <c r="L3" s="54"/>
      <c r="M3" s="54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AA3" s="51"/>
      <c r="AB3" s="51"/>
      <c r="AC3" s="51"/>
      <c r="AD3" s="51"/>
      <c r="AE3" s="51"/>
    </row>
    <row r="4" spans="1:33" x14ac:dyDescent="0.25">
      <c r="A4" s="49"/>
      <c r="B4" s="49"/>
      <c r="C4" s="49"/>
      <c r="D4" s="56"/>
      <c r="E4" s="57"/>
      <c r="F4" s="57"/>
      <c r="G4" s="57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AA4" s="51"/>
      <c r="AB4" s="51"/>
      <c r="AC4" s="51"/>
      <c r="AD4" s="51"/>
      <c r="AE4" s="51"/>
    </row>
    <row r="5" spans="1:33" ht="30" x14ac:dyDescent="0.3">
      <c r="A5" s="49"/>
      <c r="B5" s="49"/>
      <c r="C5" s="49"/>
      <c r="D5" s="3" t="s">
        <v>3</v>
      </c>
      <c r="E5" s="3" t="s">
        <v>4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3" t="s">
        <v>17</v>
      </c>
      <c r="O5" s="3" t="s">
        <v>18</v>
      </c>
      <c r="P5" s="1" t="s">
        <v>19</v>
      </c>
      <c r="Q5" s="1" t="s">
        <v>20</v>
      </c>
      <c r="R5" s="10" t="s">
        <v>21</v>
      </c>
      <c r="S5" s="10" t="s">
        <v>22</v>
      </c>
      <c r="T5" s="39" t="s">
        <v>23</v>
      </c>
      <c r="U5" s="39" t="s">
        <v>24</v>
      </c>
      <c r="V5" s="45" t="s">
        <v>25</v>
      </c>
      <c r="W5" s="45" t="s">
        <v>26</v>
      </c>
      <c r="X5" s="10" t="s">
        <v>27</v>
      </c>
      <c r="Y5" s="10" t="s">
        <v>28</v>
      </c>
      <c r="AA5" s="14" t="s">
        <v>33</v>
      </c>
      <c r="AB5" s="15"/>
      <c r="AC5" s="15"/>
      <c r="AD5" s="15"/>
      <c r="AE5" s="15"/>
      <c r="AF5" s="15"/>
      <c r="AG5" s="16" t="s">
        <v>34</v>
      </c>
    </row>
    <row r="6" spans="1:33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27">
        <v>8</v>
      </c>
      <c r="S6" s="27">
        <v>9</v>
      </c>
      <c r="T6" s="27">
        <v>10</v>
      </c>
      <c r="U6" s="27">
        <v>11</v>
      </c>
      <c r="V6" s="27">
        <v>12</v>
      </c>
      <c r="W6" s="27">
        <v>13</v>
      </c>
      <c r="X6" s="27">
        <v>14</v>
      </c>
      <c r="Y6" s="27">
        <v>15</v>
      </c>
      <c r="AA6" s="16"/>
      <c r="AB6" s="25"/>
      <c r="AC6">
        <v>2021</v>
      </c>
      <c r="AD6">
        <v>2022</v>
      </c>
      <c r="AE6" s="21">
        <v>2023</v>
      </c>
      <c r="AF6">
        <v>2024</v>
      </c>
    </row>
    <row r="7" spans="1:33" ht="15" customHeight="1" x14ac:dyDescent="0.25">
      <c r="A7" s="46" t="s">
        <v>32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AA7" s="16"/>
      <c r="AB7" s="25"/>
      <c r="AE7" s="21"/>
    </row>
    <row r="8" spans="1:33" ht="129" customHeight="1" x14ac:dyDescent="0.25">
      <c r="A8" s="2" t="s">
        <v>5</v>
      </c>
      <c r="B8" s="2" t="s">
        <v>41</v>
      </c>
      <c r="C8" s="2"/>
      <c r="D8" s="4"/>
      <c r="E8" s="4"/>
      <c r="F8" s="6"/>
      <c r="G8" s="6"/>
      <c r="H8" s="7"/>
      <c r="I8" s="7"/>
      <c r="J8" s="9"/>
      <c r="K8" s="9"/>
      <c r="L8" s="8"/>
      <c r="M8" s="8"/>
      <c r="N8" s="4">
        <v>0</v>
      </c>
      <c r="O8" s="4">
        <v>0</v>
      </c>
      <c r="P8" s="6">
        <v>0</v>
      </c>
      <c r="Q8" s="6">
        <v>0</v>
      </c>
      <c r="R8" s="28">
        <v>275000</v>
      </c>
      <c r="S8" s="28">
        <v>267889.32</v>
      </c>
      <c r="T8" s="40">
        <v>326500</v>
      </c>
      <c r="U8" s="40">
        <v>205347.82</v>
      </c>
      <c r="V8" s="7">
        <v>1053503.24</v>
      </c>
      <c r="W8" s="7">
        <v>982656.26</v>
      </c>
      <c r="X8" s="28">
        <v>1</v>
      </c>
      <c r="Y8" s="28"/>
      <c r="AA8" s="17">
        <v>1</v>
      </c>
      <c r="AB8" s="26">
        <v>1</v>
      </c>
      <c r="AC8" s="17">
        <f>S8/R8</f>
        <v>0.97414298181818182</v>
      </c>
      <c r="AD8" s="17">
        <f>U8/T8</f>
        <v>0.62893666156202144</v>
      </c>
      <c r="AE8" s="59">
        <f>W8/V8</f>
        <v>0.93275105637074263</v>
      </c>
      <c r="AF8" s="17">
        <f>Y8/X8</f>
        <v>0</v>
      </c>
      <c r="AG8">
        <f>(AA8+AB8+AC8+AD8+AE8+AF8)/6</f>
        <v>0.75597178329182435</v>
      </c>
    </row>
  </sheetData>
  <mergeCells count="6">
    <mergeCell ref="A7:Y7"/>
    <mergeCell ref="AA1:AE4"/>
    <mergeCell ref="A1:A5"/>
    <mergeCell ref="B1:B5"/>
    <mergeCell ref="C1:C5"/>
    <mergeCell ref="D1:Y4"/>
  </mergeCells>
  <pageMargins left="0.7" right="0.7" top="0.75" bottom="0.75" header="0.3" footer="0.3"/>
  <pageSetup paperSize="9" scale="53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Орлова Юлия Анатольевна</cp:lastModifiedBy>
  <cp:lastPrinted>2020-01-15T01:44:59Z</cp:lastPrinted>
  <dcterms:created xsi:type="dcterms:W3CDTF">2019-01-15T02:00:14Z</dcterms:created>
  <dcterms:modified xsi:type="dcterms:W3CDTF">2024-03-05T01:54:52Z</dcterms:modified>
</cp:coreProperties>
</file>