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1" i="1" l="1"/>
  <c r="AI11" i="1"/>
  <c r="AD8" i="2"/>
  <c r="AC8" i="2" l="1"/>
  <c r="AB8" i="2" l="1"/>
  <c r="AB25" i="1"/>
  <c r="AB22" i="1"/>
  <c r="AB19" i="1"/>
  <c r="AB13" i="1"/>
  <c r="AB10" i="1"/>
  <c r="AB9" i="1"/>
  <c r="Q25" i="2" l="1"/>
  <c r="P25" i="2"/>
  <c r="AA8" i="2" l="1"/>
  <c r="AF8" i="2" l="1"/>
  <c r="AE8" i="2"/>
  <c r="AG8" i="2" s="1"/>
  <c r="AF9" i="1"/>
  <c r="AF10" i="1"/>
  <c r="AF11" i="1"/>
  <c r="AF13" i="1"/>
  <c r="AF14" i="1"/>
  <c r="AF16" i="1"/>
  <c r="AF17" i="1"/>
  <c r="AF19" i="1"/>
  <c r="AF20" i="1"/>
  <c r="AF22" i="1"/>
  <c r="AF23" i="1"/>
  <c r="AF25" i="1"/>
  <c r="AF26" i="1"/>
  <c r="AE9" i="1"/>
  <c r="AE10" i="1"/>
  <c r="AE11" i="1"/>
  <c r="AE13" i="1"/>
  <c r="AE14" i="1"/>
  <c r="AE16" i="1"/>
  <c r="AE17" i="1"/>
  <c r="AE19" i="1"/>
  <c r="AE20" i="1"/>
  <c r="AE22" i="1"/>
  <c r="AE23" i="1"/>
  <c r="AE25" i="1"/>
  <c r="AE26" i="1"/>
  <c r="AD9" i="1"/>
  <c r="AD10" i="1"/>
  <c r="AD11" i="1"/>
  <c r="AD13" i="1"/>
  <c r="AD14" i="1"/>
  <c r="AD16" i="1"/>
  <c r="AD17" i="1"/>
  <c r="AD19" i="1"/>
  <c r="AD20" i="1"/>
  <c r="AD22" i="1"/>
  <c r="AD23" i="1"/>
  <c r="AD25" i="1"/>
  <c r="AD26" i="1"/>
  <c r="AC9" i="1"/>
  <c r="AF8" i="1"/>
  <c r="AE8" i="1"/>
  <c r="AG8" i="1"/>
  <c r="AC10" i="1"/>
  <c r="AC11" i="1"/>
  <c r="AC13" i="1"/>
  <c r="AC14" i="1"/>
  <c r="AC16" i="1"/>
  <c r="AC17" i="1"/>
  <c r="AC19" i="1"/>
  <c r="AC20" i="1"/>
  <c r="AC22" i="1"/>
  <c r="AC23" i="1"/>
  <c r="AC25" i="1"/>
  <c r="AC26" i="1"/>
  <c r="AB11" i="1"/>
  <c r="AB14" i="1"/>
  <c r="AB16" i="1"/>
  <c r="AB17" i="1"/>
  <c r="AB20" i="1"/>
  <c r="AB23" i="1"/>
  <c r="AB26" i="1"/>
  <c r="AI9" i="1" l="1"/>
  <c r="AI10" i="1"/>
  <c r="AJ10" i="1" s="1"/>
  <c r="AJ9" i="1"/>
  <c r="AA9" i="1" l="1"/>
  <c r="AG9" i="1" s="1"/>
  <c r="AA10" i="1"/>
  <c r="AG10" i="1" s="1"/>
  <c r="AA11" i="1"/>
  <c r="AG11" i="1" s="1"/>
  <c r="AA13" i="1"/>
  <c r="AG13" i="1" s="1"/>
  <c r="AA14" i="1"/>
  <c r="AG14" i="1" s="1"/>
  <c r="AA16" i="1"/>
  <c r="AG16" i="1" s="1"/>
  <c r="AA17" i="1"/>
  <c r="AG17" i="1" s="1"/>
  <c r="AA19" i="1"/>
  <c r="AG19" i="1" s="1"/>
  <c r="AA20" i="1"/>
  <c r="AG20" i="1" s="1"/>
  <c r="AA22" i="1"/>
  <c r="AG22" i="1" s="1"/>
  <c r="AA23" i="1"/>
  <c r="AG23" i="1" s="1"/>
  <c r="AA25" i="1"/>
  <c r="AG25" i="1" s="1"/>
  <c r="AA26" i="1"/>
  <c r="AG26" i="1" s="1"/>
  <c r="AI8" i="1" l="1"/>
  <c r="AJ8" i="1" s="1"/>
</calcChain>
</file>

<file path=xl/sharedStrings.xml><?xml version="1.0" encoding="utf-8"?>
<sst xmlns="http://schemas.openxmlformats.org/spreadsheetml/2006/main" count="140" uniqueCount="76">
  <si>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</si>
  <si>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</si>
  <si>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</si>
  <si>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</si>
  <si>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</si>
  <si>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</si>
  <si>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</si>
  <si>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</si>
  <si>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</si>
  <si>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</si>
  <si>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</si>
  <si>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</si>
  <si>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</si>
  <si>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</si>
  <si>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</si>
  <si>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</si>
  <si>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</si>
  <si>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</si>
  <si>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</si>
  <si>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</si>
  <si>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</si>
  <si>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</si>
  <si>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</si>
  <si>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</si>
  <si>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</si>
  <si>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</si>
  <si>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</si>
  <si>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Доля выпускников государственных (муниципальных) общеобразовательных организаций, не получивших аттестат о среднем общем образовании.</t>
  </si>
  <si>
    <t>Доступность дошкольного образования для детей в возрасте от 3 до 7 лет</t>
  </si>
  <si>
    <t>Удельный вес численности населения в возрасте от 5 до 18 лет, охваченного образованием, в общей численности населения в возрасте от 5 до 18 лет.</t>
  </si>
  <si>
    <t>Удовлетворенность населения качеством общего образования, профессионального образования</t>
  </si>
  <si>
    <t>%</t>
  </si>
  <si>
    <t>Целевые показатели муниципальной программы «Развитие образования в муниципальном образовании Слюдянский район» на 2019-2024 годы</t>
  </si>
  <si>
    <t>Целевые показатели муниципальной подпрограммы 1 «Оказание образовательных услуг в общеобразовательных учреждениях Слюдянского района»</t>
  </si>
  <si>
    <t>Охват детей от 6,5 до 18 лет услугами муниципальных образовательных учреждений</t>
  </si>
  <si>
    <t>Сохранение средней заработной платы педагогических работников образовательных учреждений общего образования на уровне средней заработной платы в регионе</t>
  </si>
  <si>
    <t>1.1</t>
  </si>
  <si>
    <t>1.2</t>
  </si>
  <si>
    <t xml:space="preserve">Целевые показатели муниципальной подпрограммы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</t>
  </si>
  <si>
    <t>Охват детей от 1,5 до 6 лет услугами муниципальных дошкольных образовательных учреждений</t>
  </si>
  <si>
    <t>Сохранение средней заработной платы педагогических работников дошкольных образовательных учреждений на уровне средней заработной платы в сфере общего образования в регионе.</t>
  </si>
  <si>
    <t>2.1</t>
  </si>
  <si>
    <t>2.2</t>
  </si>
  <si>
    <t xml:space="preserve">Целевые показатели муниципальной подпрограммы 3 «Дополнительное образование в сфере художественной творческой направленности в Слюдянском муниципальном районе» </t>
  </si>
  <si>
    <t>Охват детей от 6,5 до 18 лет услугами дополнительного образования в сфере художественной творческой направленности.</t>
  </si>
  <si>
    <t>Сохранение средней заработной платы педагогических работников учреждений дополнительного образования детей на уровне средней заработной платы учителей в регионе.</t>
  </si>
  <si>
    <t>3.1</t>
  </si>
  <si>
    <t>3.2</t>
  </si>
  <si>
    <t xml:space="preserve">Целевые показатели муниципальной подпрограммы 4 «Дополнительное образование в сфере физической культуры и спорта в Слюдянском муниципальном районе». 
</t>
  </si>
  <si>
    <t>Охват детей от 6,5 до 18 лет услугами дополнительного образования в сфере физической культуры и спорта.</t>
  </si>
  <si>
    <t>4.1</t>
  </si>
  <si>
    <t>4.2</t>
  </si>
  <si>
    <t xml:space="preserve">Целевые показатели муниципальной подпрограммы 5 «Дополнительное образование в сфере искусства в Слюдянском муниципальном районе» 
Целевые показатели муниципальной подпрограммы 5 «Дополнительное образование в сфере искусства в Слюдянском муниципальном районе» 
</t>
  </si>
  <si>
    <t>Охват детей от 6,5 до 18 лет услугами дополнительного образования в сфере искусства</t>
  </si>
  <si>
    <t>5.1</t>
  </si>
  <si>
    <t>5.2</t>
  </si>
  <si>
    <t>чел.</t>
  </si>
  <si>
    <t>Муниципальная программа «Развитие образования в муниципальном образовании Слюдянский район» на 2019-2024 годы</t>
  </si>
  <si>
    <t xml:space="preserve"> </t>
  </si>
  <si>
    <t>Сдп</t>
  </si>
  <si>
    <t>Сдц</t>
  </si>
  <si>
    <t>Сдц общий</t>
  </si>
  <si>
    <t xml:space="preserve">Эмп </t>
  </si>
  <si>
    <t>эффективности реализации МП</t>
  </si>
  <si>
    <t>высокоэффективная</t>
  </si>
  <si>
    <t>Развитие образования в муниципальном образовании Слюдянский район</t>
  </si>
  <si>
    <t>Уровень финансирования</t>
  </si>
  <si>
    <t>Уф общий</t>
  </si>
  <si>
    <t>общий</t>
  </si>
  <si>
    <t xml:space="preserve"> подпрограмма 1 «Оказание образовательных услуг в общеобразовательных учреждениях Слюдянского района»</t>
  </si>
  <si>
    <t xml:space="preserve">подпрограмма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 Целевые показатели муниципальной подпрограммы 2 «Дошкольное образование Слюдянском муниципальном районе» 
</t>
  </si>
  <si>
    <t xml:space="preserve"> подпрограмма 3 «Дополнительное образование в сфере художественной творческой направленности в Слюдянском муниципальном районе» </t>
  </si>
  <si>
    <t xml:space="preserve">подпрограмма 4 «Дополнительное образование в сфере физической культуры и спорта в Слюдянском муниципальном районе». 
</t>
  </si>
  <si>
    <t xml:space="preserve"> подпрограмма 5 «Дополнительное образование в сфере искусства в Слюдянском муниципальном районе» 
Целевые показатели муниципальной подпрограммы 5 «Дополнительное образование в сфере искусства в Слюдянском муниципальном районе» 
</t>
  </si>
  <si>
    <t>значения указываются по состоянию на 31 декабря года в соответствии с последней действующей редакцией постановления</t>
  </si>
  <si>
    <t>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</si>
</sst>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8" borderId="1" xfId="0" applyFont="1" applyFill="1" applyBorder="1" applyAlignment="1">
      <alignment horizontal="center" vertical="center" wrapText="1"/>
    </xf>
    <xf numFmtId="0" fontId="0" fillId="8" borderId="0" xfId="0" applyFill="1"/>
    <xf numFmtId="0" fontId="0" fillId="5" borderId="1" xfId="0" applyFill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49" fontId="4" fillId="0" borderId="7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0" fillId="5" borderId="1" xfId="0" applyNumberFormat="1" applyFill="1" applyBorder="1"/>
    <xf numFmtId="0" fontId="0" fillId="3" borderId="0" xfId="0" applyFill="1"/>
    <xf numFmtId="0" fontId="5" fillId="9" borderId="0" xfId="0" applyFont="1" applyFill="1"/>
    <xf numFmtId="0" fontId="0" fillId="10" borderId="0" xfId="0" applyFill="1"/>
    <xf numFmtId="0" fontId="0" fillId="5" borderId="0" xfId="0" applyFill="1"/>
    <xf numFmtId="0" fontId="0" fillId="0" borderId="0" xfId="0" applyAlignment="1">
      <alignment vertical="center"/>
    </xf>
    <xf numFmtId="0" fontId="0" fillId="8" borderId="0" xfId="0" applyFill="1" applyAlignment="1">
      <alignment vertical="center"/>
    </xf>
    <xf numFmtId="0" fontId="0" fillId="9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6" fillId="11" borderId="0" xfId="0" applyFont="1" applyFill="1"/>
    <xf numFmtId="0" fontId="0" fillId="11" borderId="0" xfId="0" applyFill="1"/>
    <xf numFmtId="2" fontId="0" fillId="10" borderId="0" xfId="0" applyNumberFormat="1" applyFill="1"/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center" vertical="center"/>
    </xf>
    <xf numFmtId="0" fontId="5" fillId="8" borderId="0" xfId="0" applyFont="1" applyFill="1"/>
    <xf numFmtId="0" fontId="0" fillId="8" borderId="0" xfId="0" applyFill="1" applyAlignment="1">
      <alignment horizontal="center" vertical="center"/>
    </xf>
    <xf numFmtId="4" fontId="0" fillId="0" borderId="0" xfId="0" applyNumberFormat="1"/>
    <xf numFmtId="2" fontId="0" fillId="4" borderId="0" xfId="0" applyNumberFormat="1" applyFill="1"/>
    <xf numFmtId="0" fontId="4" fillId="8" borderId="10" xfId="0" applyFont="1" applyFill="1" applyBorder="1" applyAlignment="1">
      <alignment vertical="center" wrapText="1"/>
    </xf>
    <xf numFmtId="0" fontId="4" fillId="8" borderId="8" xfId="0" applyFont="1" applyFill="1" applyBorder="1" applyAlignment="1">
      <alignment vertical="center" wrapText="1"/>
    </xf>
    <xf numFmtId="0" fontId="0" fillId="8" borderId="1" xfId="0" applyFill="1" applyBorder="1" applyAlignment="1">
      <alignment horizontal="center"/>
    </xf>
    <xf numFmtId="0" fontId="4" fillId="8" borderId="8" xfId="0" applyFont="1" applyFill="1" applyBorder="1" applyAlignment="1">
      <alignment horizontal="center" vertical="center"/>
    </xf>
    <xf numFmtId="0" fontId="0" fillId="8" borderId="1" xfId="0" applyFill="1" applyBorder="1"/>
    <xf numFmtId="0" fontId="4" fillId="8" borderId="10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4" fontId="0" fillId="8" borderId="1" xfId="0" applyNumberFormat="1" applyFill="1" applyBorder="1"/>
    <xf numFmtId="4" fontId="2" fillId="8" borderId="1" xfId="0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/>
    </xf>
    <xf numFmtId="4" fontId="0" fillId="8" borderId="1" xfId="0" applyNumberFormat="1" applyFill="1" applyBorder="1" applyAlignment="1">
      <alignment vertical="center"/>
    </xf>
    <xf numFmtId="0" fontId="0" fillId="9" borderId="0" xfId="0" applyFill="1"/>
    <xf numFmtId="2" fontId="0" fillId="5" borderId="0" xfId="0" applyNumberFormat="1" applyFill="1"/>
    <xf numFmtId="2" fontId="0" fillId="0" borderId="0" xfId="0" applyNumberFormat="1" applyFill="1"/>
    <xf numFmtId="0" fontId="0" fillId="9" borderId="0" xfId="0" applyFill="1" applyAlignment="1">
      <alignment vertical="center"/>
    </xf>
    <xf numFmtId="2" fontId="0" fillId="9" borderId="0" xfId="0" applyNumberFormat="1" applyFill="1" applyAlignment="1">
      <alignment vertical="center"/>
    </xf>
    <xf numFmtId="0" fontId="0" fillId="0" borderId="0" xfId="0" applyFill="1"/>
    <xf numFmtId="0" fontId="5" fillId="9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12" borderId="1" xfId="0" applyFill="1" applyBorder="1" applyAlignment="1">
      <alignment horizontal="center"/>
    </xf>
    <xf numFmtId="0" fontId="4" fillId="12" borderId="8" xfId="0" applyFont="1" applyFill="1" applyBorder="1" applyAlignment="1">
      <alignment horizontal="center" vertical="center"/>
    </xf>
    <xf numFmtId="0" fontId="4" fillId="12" borderId="10" xfId="0" applyFont="1" applyFill="1" applyBorder="1" applyAlignment="1">
      <alignment horizontal="center" vertical="center"/>
    </xf>
    <xf numFmtId="0" fontId="4" fillId="12" borderId="10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vertical="center" wrapText="1"/>
    </xf>
    <xf numFmtId="0" fontId="0" fillId="12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0" fillId="12" borderId="0" xfId="0" applyFill="1"/>
    <xf numFmtId="0" fontId="0" fillId="12" borderId="0" xfId="0" applyFill="1" applyAlignment="1">
      <alignment vertical="center"/>
    </xf>
    <xf numFmtId="4" fontId="0" fillId="12" borderId="1" xfId="0" applyNumberFormat="1" applyFill="1" applyBorder="1" applyAlignment="1">
      <alignment vertical="center"/>
    </xf>
    <xf numFmtId="4" fontId="0" fillId="12" borderId="1" xfId="0" applyNumberFormat="1" applyFill="1" applyBorder="1"/>
    <xf numFmtId="4" fontId="2" fillId="1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2" fontId="0" fillId="12" borderId="0" xfId="0" applyNumberFormat="1" applyFill="1"/>
    <xf numFmtId="0" fontId="5" fillId="12" borderId="0" xfId="0" applyFont="1" applyFill="1" applyAlignment="1">
      <alignment horizontal="center" vertical="center"/>
    </xf>
    <xf numFmtId="0" fontId="0" fillId="12" borderId="0" xfId="0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6"/>
  <sheetViews>
    <sheetView tabSelected="1" workbookViewId="0">
      <selection activeCell="AK11" sqref="AK11"/>
    </sheetView>
  </sheetViews>
  <sheetFormatPr defaultRowHeight="15" x14ac:dyDescent="0.25"/>
  <cols>
    <col min="2" max="2" width="25.5703125" customWidth="1"/>
    <col min="4" max="13" width="0" hidden="1" customWidth="1"/>
    <col min="17" max="17" width="7.7109375" customWidth="1"/>
    <col min="18" max="18" width="7.5703125" bestFit="1" customWidth="1"/>
    <col min="19" max="19" width="7.42578125" customWidth="1"/>
    <col min="20" max="20" width="7.5703125" style="11" bestFit="1" customWidth="1"/>
    <col min="21" max="21" width="5.5703125" style="11" bestFit="1" customWidth="1"/>
    <col min="22" max="22" width="7.5703125" style="11" bestFit="1" customWidth="1"/>
    <col min="23" max="23" width="5.5703125" style="11" bestFit="1" customWidth="1"/>
    <col min="24" max="24" width="7.5703125" style="11" bestFit="1" customWidth="1"/>
    <col min="25" max="25" width="5.5703125" style="11" bestFit="1" customWidth="1"/>
    <col min="29" max="29" width="9.140625" style="32"/>
    <col min="34" max="34" width="9.140625" style="11"/>
  </cols>
  <sheetData>
    <row r="1" spans="1:37" ht="15" customHeight="1" x14ac:dyDescent="0.25">
      <c r="A1" s="82" t="s">
        <v>0</v>
      </c>
      <c r="B1" s="82" t="s">
        <v>1</v>
      </c>
      <c r="C1" s="82" t="s">
        <v>2</v>
      </c>
      <c r="D1" s="82" t="s">
        <v>14</v>
      </c>
      <c r="E1" s="82"/>
      <c r="F1" s="82"/>
      <c r="G1" s="82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</row>
    <row r="2" spans="1:37" ht="15" customHeight="1" x14ac:dyDescent="0.25">
      <c r="A2" s="82"/>
      <c r="B2" s="82"/>
      <c r="C2" s="82"/>
      <c r="D2" s="82"/>
      <c r="E2" s="82"/>
      <c r="F2" s="82"/>
      <c r="G2" s="82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</row>
    <row r="3" spans="1:37" x14ac:dyDescent="0.25">
      <c r="A3" s="82"/>
      <c r="B3" s="82"/>
      <c r="C3" s="82"/>
      <c r="D3" s="82"/>
      <c r="E3" s="82"/>
      <c r="F3" s="82"/>
      <c r="G3" s="82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</row>
    <row r="4" spans="1:37" x14ac:dyDescent="0.25">
      <c r="A4" s="82"/>
      <c r="B4" s="82"/>
      <c r="C4" s="82"/>
      <c r="D4" s="82"/>
      <c r="E4" s="82"/>
      <c r="F4" s="82"/>
      <c r="G4" s="82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</row>
    <row r="5" spans="1:37" ht="30" x14ac:dyDescent="0.25">
      <c r="A5" s="82"/>
      <c r="B5" s="82"/>
      <c r="C5" s="82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29" t="s">
        <v>59</v>
      </c>
      <c r="AB5" s="42" t="s">
        <v>59</v>
      </c>
      <c r="AC5" s="32" t="s">
        <v>59</v>
      </c>
      <c r="AD5" s="77" t="s">
        <v>59</v>
      </c>
      <c r="AE5" s="11" t="s">
        <v>59</v>
      </c>
      <c r="AF5" s="11" t="s">
        <v>59</v>
      </c>
      <c r="AG5" s="30" t="s">
        <v>60</v>
      </c>
      <c r="AH5" s="44"/>
      <c r="AI5" s="65" t="s">
        <v>61</v>
      </c>
      <c r="AJ5" s="65" t="s">
        <v>62</v>
      </c>
      <c r="AK5" s="65" t="s">
        <v>63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70">
        <v>10</v>
      </c>
      <c r="U6" s="70">
        <v>11</v>
      </c>
      <c r="V6" s="50">
        <v>12</v>
      </c>
      <c r="W6" s="50">
        <v>13</v>
      </c>
      <c r="X6" s="50">
        <v>14</v>
      </c>
      <c r="Y6" s="50">
        <v>15</v>
      </c>
      <c r="AA6" s="29">
        <v>19</v>
      </c>
      <c r="AB6" s="42">
        <v>20</v>
      </c>
      <c r="AC6" s="32">
        <v>21</v>
      </c>
      <c r="AD6" s="77">
        <v>22</v>
      </c>
      <c r="AE6">
        <v>23</v>
      </c>
      <c r="AF6">
        <v>24</v>
      </c>
    </row>
    <row r="7" spans="1:37" ht="15" customHeight="1" thickBot="1" x14ac:dyDescent="0.3">
      <c r="A7" s="84" t="s">
        <v>32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AA7" s="29"/>
      <c r="AB7" s="42"/>
      <c r="AD7" s="77"/>
    </row>
    <row r="8" spans="1:37" ht="126.75" customHeight="1" thickBot="1" x14ac:dyDescent="0.3">
      <c r="A8" s="13">
        <v>1</v>
      </c>
      <c r="B8" s="14" t="s">
        <v>27</v>
      </c>
      <c r="C8" s="2" t="s">
        <v>31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0</v>
      </c>
      <c r="O8" s="4">
        <v>3</v>
      </c>
      <c r="P8" s="19">
        <v>0</v>
      </c>
      <c r="Q8" s="19">
        <v>0</v>
      </c>
      <c r="R8" s="21">
        <v>0</v>
      </c>
      <c r="S8" s="21">
        <v>2.1</v>
      </c>
      <c r="T8" s="71">
        <v>0</v>
      </c>
      <c r="U8" s="71">
        <v>2.1</v>
      </c>
      <c r="V8" s="51">
        <v>1</v>
      </c>
      <c r="W8" s="52"/>
      <c r="X8" s="51">
        <v>1</v>
      </c>
      <c r="Y8" s="52"/>
      <c r="AA8" s="40">
        <v>0</v>
      </c>
      <c r="AB8" s="43">
        <v>1</v>
      </c>
      <c r="AC8" s="36">
        <v>0</v>
      </c>
      <c r="AD8" s="78">
        <v>0</v>
      </c>
      <c r="AE8" s="34">
        <f>W8/V8</f>
        <v>0</v>
      </c>
      <c r="AF8" s="33">
        <f>Y8/X8</f>
        <v>0</v>
      </c>
      <c r="AG8" s="35">
        <f>(AA8+AB8+AC8+AD8+AE8+AF8)/6</f>
        <v>0.16666666666666666</v>
      </c>
      <c r="AH8" s="66" t="s">
        <v>68</v>
      </c>
      <c r="AI8" s="63">
        <f>(AG8+AG9+AG10+AG11+AG13+AG14+AG16+AG17+AG19+AG20+AG22+AG23+AG25+AG26)/14</f>
        <v>0.81771677177910507</v>
      </c>
      <c r="AJ8" s="64">
        <f>AI8*'финансовые показатели'!AG8</f>
        <v>0.53838569044618256</v>
      </c>
      <c r="AK8" s="63"/>
    </row>
    <row r="9" spans="1:37" ht="63" customHeight="1" thickBot="1" x14ac:dyDescent="0.3">
      <c r="A9" s="15">
        <v>2</v>
      </c>
      <c r="B9" s="16" t="s">
        <v>28</v>
      </c>
      <c r="C9" s="2" t="s">
        <v>31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68</v>
      </c>
      <c r="O9" s="4">
        <v>100</v>
      </c>
      <c r="P9" s="20">
        <v>70</v>
      </c>
      <c r="Q9" s="20">
        <v>100</v>
      </c>
      <c r="R9" s="22">
        <v>100</v>
      </c>
      <c r="S9" s="22">
        <v>100</v>
      </c>
      <c r="T9" s="72">
        <v>100</v>
      </c>
      <c r="U9" s="72">
        <v>100</v>
      </c>
      <c r="V9" s="53">
        <v>100</v>
      </c>
      <c r="W9" s="52"/>
      <c r="X9" s="53">
        <v>100</v>
      </c>
      <c r="Y9" s="52"/>
      <c r="AA9" s="41">
        <f>O9/N9</f>
        <v>1.4705882352941178</v>
      </c>
      <c r="AB9" s="43">
        <f>Q9/P9</f>
        <v>1.4285714285714286</v>
      </c>
      <c r="AC9" s="36">
        <f>S9/R9</f>
        <v>1</v>
      </c>
      <c r="AD9" s="78">
        <f t="shared" ref="AD9:AD26" si="0">U9/T9</f>
        <v>1</v>
      </c>
      <c r="AE9" s="34">
        <f t="shared" ref="AE9:AE26" si="1">W9/V9</f>
        <v>0</v>
      </c>
      <c r="AF9" s="33">
        <f t="shared" ref="AF9:AF26" si="2">Y9/X9</f>
        <v>0</v>
      </c>
      <c r="AG9" s="35">
        <f t="shared" ref="AG9:AG26" si="3">(AA9+AB9+AC9+AD9+AE9+AF9)/6</f>
        <v>0.8165266106442578</v>
      </c>
      <c r="AH9" s="67">
        <v>2020</v>
      </c>
      <c r="AI9" s="69">
        <f>(AB8+AB9+AB10+AB11+AB13+AB14+AB16+AB17+AB19+AB20+AB22+AB23+AB25+AB26)/14</f>
        <v>1.0664457139165029</v>
      </c>
      <c r="AJ9" s="69">
        <f>AI9*'финансовые показатели'!AB8</f>
        <v>1.0459409363024013</v>
      </c>
      <c r="AK9" s="69" t="s">
        <v>64</v>
      </c>
    </row>
    <row r="10" spans="1:37" ht="99" customHeight="1" thickBot="1" x14ac:dyDescent="0.3">
      <c r="A10" s="15">
        <v>3</v>
      </c>
      <c r="B10" s="48" t="s">
        <v>29</v>
      </c>
      <c r="C10" s="2" t="s">
        <v>31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100</v>
      </c>
      <c r="O10" s="4">
        <v>100</v>
      </c>
      <c r="P10" s="20">
        <v>100</v>
      </c>
      <c r="Q10" s="20">
        <v>100</v>
      </c>
      <c r="R10" s="22">
        <v>100</v>
      </c>
      <c r="S10" s="22">
        <v>100</v>
      </c>
      <c r="T10" s="72">
        <v>100</v>
      </c>
      <c r="U10" s="72">
        <v>100</v>
      </c>
      <c r="V10" s="53">
        <v>100</v>
      </c>
      <c r="W10" s="52"/>
      <c r="X10" s="53">
        <v>100</v>
      </c>
      <c r="Y10" s="52"/>
      <c r="AA10" s="41">
        <f t="shared" ref="AA10:AA26" si="4">O10/N10</f>
        <v>1</v>
      </c>
      <c r="AB10" s="43">
        <f>Q10/P10</f>
        <v>1</v>
      </c>
      <c r="AC10" s="36">
        <f t="shared" ref="AC10:AC26" si="5">S10/R10</f>
        <v>1</v>
      </c>
      <c r="AD10" s="78">
        <f t="shared" si="0"/>
        <v>1</v>
      </c>
      <c r="AE10" s="34">
        <f t="shared" si="1"/>
        <v>0</v>
      </c>
      <c r="AF10" s="33">
        <f t="shared" si="2"/>
        <v>0</v>
      </c>
      <c r="AG10" s="35">
        <f t="shared" si="3"/>
        <v>0.66666666666666663</v>
      </c>
      <c r="AH10" s="68">
        <v>2021</v>
      </c>
      <c r="AI10" s="36">
        <f>(AC8+AC9+AC10+AC11+AC13+AC14+AC16+AC17+AC19+AC20+AC22+AC23+AC25+AC26)/14</f>
        <v>0.94341713308700104</v>
      </c>
      <c r="AJ10" s="36">
        <f>AI10*'финансовые показатели'!AC8</f>
        <v>0.93103914180393088</v>
      </c>
      <c r="AK10" s="36" t="s">
        <v>75</v>
      </c>
    </row>
    <row r="11" spans="1:37" ht="75" customHeight="1" thickBot="1" x14ac:dyDescent="0.3">
      <c r="A11" s="15">
        <v>4</v>
      </c>
      <c r="B11" s="16" t="s">
        <v>30</v>
      </c>
      <c r="C11" s="2" t="s">
        <v>31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4">
        <v>100</v>
      </c>
      <c r="O11" s="4">
        <v>100</v>
      </c>
      <c r="P11" s="20">
        <v>100</v>
      </c>
      <c r="Q11" s="20">
        <v>100</v>
      </c>
      <c r="R11" s="22">
        <v>100</v>
      </c>
      <c r="S11" s="22">
        <v>100</v>
      </c>
      <c r="T11" s="72">
        <v>100</v>
      </c>
      <c r="U11" s="72">
        <v>100</v>
      </c>
      <c r="V11" s="53">
        <v>100</v>
      </c>
      <c r="W11" s="52"/>
      <c r="X11" s="53">
        <v>100</v>
      </c>
      <c r="Y11" s="52"/>
      <c r="AA11" s="41">
        <f t="shared" si="4"/>
        <v>1</v>
      </c>
      <c r="AB11" s="43">
        <f t="shared" ref="AB11:AB26" si="6">Q11/P11</f>
        <v>1</v>
      </c>
      <c r="AC11" s="36">
        <f t="shared" si="5"/>
        <v>1</v>
      </c>
      <c r="AD11" s="78">
        <f t="shared" si="0"/>
        <v>1</v>
      </c>
      <c r="AE11" s="34">
        <f t="shared" si="1"/>
        <v>0</v>
      </c>
      <c r="AF11" s="33">
        <f t="shared" si="2"/>
        <v>0</v>
      </c>
      <c r="AG11" s="35">
        <f t="shared" si="3"/>
        <v>0.66666666666666663</v>
      </c>
      <c r="AH11" s="97">
        <v>2022</v>
      </c>
      <c r="AI11" s="78">
        <f>(AD8+AD9+AD10+AD11+AD13+AD14+AD16+AD17+AD19+AD20+AD22+AD23+AD25+AD26)/14</f>
        <v>0.9634700903338359</v>
      </c>
      <c r="AJ11" s="98">
        <f>AI11*'финансовые показатели'!AD8</f>
        <v>0.95579735925068454</v>
      </c>
      <c r="AK11" s="78" t="s">
        <v>75</v>
      </c>
    </row>
    <row r="12" spans="1:37" ht="15.75" thickBot="1" x14ac:dyDescent="0.3">
      <c r="A12" s="84" t="s">
        <v>33</v>
      </c>
      <c r="B12" s="85"/>
      <c r="C12" s="85"/>
      <c r="D12" s="85"/>
      <c r="E12" s="85"/>
      <c r="F12" s="85"/>
      <c r="G12" s="85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AA12" s="41"/>
      <c r="AB12" s="43"/>
      <c r="AC12" s="36"/>
      <c r="AD12" s="78"/>
      <c r="AE12" s="34"/>
      <c r="AF12" s="33"/>
      <c r="AG12" s="35"/>
      <c r="AH12" s="45"/>
    </row>
    <row r="13" spans="1:37" ht="75.75" thickBot="1" x14ac:dyDescent="0.3">
      <c r="A13" s="17" t="s">
        <v>36</v>
      </c>
      <c r="B13" s="49" t="s">
        <v>34</v>
      </c>
      <c r="C13" s="2" t="s">
        <v>56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4">
        <v>5000</v>
      </c>
      <c r="O13" s="4">
        <v>5081</v>
      </c>
      <c r="P13" s="19">
        <v>5000</v>
      </c>
      <c r="Q13" s="19">
        <v>5058</v>
      </c>
      <c r="R13" s="21">
        <v>4900</v>
      </c>
      <c r="S13" s="21">
        <v>5080</v>
      </c>
      <c r="T13" s="71">
        <v>4900</v>
      </c>
      <c r="U13" s="75">
        <v>5042</v>
      </c>
      <c r="V13" s="51">
        <v>4800</v>
      </c>
      <c r="W13" s="52"/>
      <c r="X13" s="51">
        <v>4800</v>
      </c>
      <c r="Y13" s="52"/>
      <c r="AA13" s="41">
        <f t="shared" si="4"/>
        <v>1.0162</v>
      </c>
      <c r="AB13" s="43">
        <f>Q13/P13</f>
        <v>1.0116000000000001</v>
      </c>
      <c r="AC13" s="36">
        <f t="shared" si="5"/>
        <v>1.036734693877551</v>
      </c>
      <c r="AD13" s="78">
        <f t="shared" si="0"/>
        <v>1.0289795918367346</v>
      </c>
      <c r="AE13" s="34">
        <f t="shared" si="1"/>
        <v>0</v>
      </c>
      <c r="AF13" s="33">
        <f t="shared" si="2"/>
        <v>0</v>
      </c>
      <c r="AG13" s="35">
        <f t="shared" si="3"/>
        <v>0.68225238095238094</v>
      </c>
      <c r="AH13" s="45"/>
    </row>
    <row r="14" spans="1:37" ht="135.75" thickBot="1" x14ac:dyDescent="0.3">
      <c r="A14" s="18" t="s">
        <v>37</v>
      </c>
      <c r="B14" s="16" t="s">
        <v>35</v>
      </c>
      <c r="C14" s="2" t="s">
        <v>31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4">
        <v>100</v>
      </c>
      <c r="O14" s="4">
        <v>100</v>
      </c>
      <c r="P14" s="24">
        <v>100</v>
      </c>
      <c r="Q14" s="24">
        <v>100</v>
      </c>
      <c r="R14" s="23">
        <v>100</v>
      </c>
      <c r="S14" s="23">
        <v>100</v>
      </c>
      <c r="T14" s="73">
        <v>100</v>
      </c>
      <c r="U14" s="73">
        <v>100</v>
      </c>
      <c r="V14" s="54">
        <v>100</v>
      </c>
      <c r="W14" s="54"/>
      <c r="X14" s="54">
        <v>100</v>
      </c>
      <c r="Y14" s="54"/>
      <c r="AA14" s="41">
        <f t="shared" si="4"/>
        <v>1</v>
      </c>
      <c r="AB14" s="43">
        <f t="shared" si="6"/>
        <v>1</v>
      </c>
      <c r="AC14" s="36">
        <f t="shared" si="5"/>
        <v>1</v>
      </c>
      <c r="AD14" s="78">
        <f t="shared" si="0"/>
        <v>1</v>
      </c>
      <c r="AE14" s="34">
        <f t="shared" si="1"/>
        <v>0</v>
      </c>
      <c r="AF14" s="33">
        <f t="shared" si="2"/>
        <v>0</v>
      </c>
      <c r="AG14" s="35">
        <f t="shared" si="3"/>
        <v>0.66666666666666663</v>
      </c>
      <c r="AH14" s="45"/>
    </row>
    <row r="15" spans="1:37" ht="15.75" thickBot="1" x14ac:dyDescent="0.3">
      <c r="A15" s="84" t="s">
        <v>38</v>
      </c>
      <c r="B15" s="85"/>
      <c r="C15" s="85"/>
      <c r="D15" s="85"/>
      <c r="E15" s="85"/>
      <c r="F15" s="85"/>
      <c r="G15" s="85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AA15" s="41"/>
      <c r="AB15" s="43"/>
      <c r="AC15" s="36"/>
      <c r="AD15" s="78"/>
      <c r="AE15" s="34"/>
      <c r="AF15" s="33"/>
      <c r="AG15" s="35"/>
      <c r="AH15" s="45"/>
    </row>
    <row r="16" spans="1:37" ht="90.75" thickBot="1" x14ac:dyDescent="0.3">
      <c r="A16" s="17" t="s">
        <v>41</v>
      </c>
      <c r="B16" s="49" t="s">
        <v>39</v>
      </c>
      <c r="C16" s="2" t="s">
        <v>56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2300</v>
      </c>
      <c r="O16" s="4">
        <v>1500</v>
      </c>
      <c r="P16" s="6">
        <v>2500</v>
      </c>
      <c r="Q16" s="6">
        <v>1739</v>
      </c>
      <c r="R16" s="25">
        <v>2550</v>
      </c>
      <c r="S16" s="25">
        <v>1893</v>
      </c>
      <c r="T16" s="74">
        <v>2600</v>
      </c>
      <c r="U16" s="74">
        <v>1523</v>
      </c>
      <c r="V16" s="55">
        <v>2600</v>
      </c>
      <c r="W16" s="55"/>
      <c r="X16" s="55">
        <v>2600</v>
      </c>
      <c r="Y16" s="52"/>
      <c r="AA16" s="41">
        <f t="shared" si="4"/>
        <v>0.65217391304347827</v>
      </c>
      <c r="AB16" s="43">
        <f t="shared" si="6"/>
        <v>0.6956</v>
      </c>
      <c r="AC16" s="36">
        <f t="shared" si="5"/>
        <v>0.74235294117647055</v>
      </c>
      <c r="AD16" s="78">
        <f t="shared" si="0"/>
        <v>0.58576923076923082</v>
      </c>
      <c r="AE16" s="34">
        <f t="shared" si="1"/>
        <v>0</v>
      </c>
      <c r="AF16" s="33">
        <f t="shared" si="2"/>
        <v>0</v>
      </c>
      <c r="AG16" s="35">
        <f t="shared" si="3"/>
        <v>0.44598268083152992</v>
      </c>
      <c r="AH16" s="45"/>
    </row>
    <row r="17" spans="1:34" ht="135.75" thickBot="1" x14ac:dyDescent="0.3">
      <c r="A17" s="17" t="s">
        <v>42</v>
      </c>
      <c r="B17" s="16" t="s">
        <v>40</v>
      </c>
      <c r="C17" s="2" t="s">
        <v>31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4">
        <v>100</v>
      </c>
      <c r="O17" s="4">
        <v>100</v>
      </c>
      <c r="P17" s="6">
        <v>100</v>
      </c>
      <c r="Q17" s="6">
        <v>100</v>
      </c>
      <c r="R17" s="25">
        <v>100</v>
      </c>
      <c r="S17" s="25">
        <v>100</v>
      </c>
      <c r="T17" s="75">
        <v>100</v>
      </c>
      <c r="U17" s="75">
        <v>100</v>
      </c>
      <c r="V17" s="76">
        <v>100</v>
      </c>
      <c r="W17" s="76"/>
      <c r="X17" s="76">
        <v>100</v>
      </c>
      <c r="Y17" s="52"/>
      <c r="AA17" s="41">
        <f t="shared" si="4"/>
        <v>1</v>
      </c>
      <c r="AB17" s="43">
        <f t="shared" si="6"/>
        <v>1</v>
      </c>
      <c r="AC17" s="36">
        <f t="shared" si="5"/>
        <v>1</v>
      </c>
      <c r="AD17" s="78">
        <f t="shared" si="0"/>
        <v>1</v>
      </c>
      <c r="AE17" s="34">
        <f t="shared" si="1"/>
        <v>0</v>
      </c>
      <c r="AF17" s="33">
        <f t="shared" si="2"/>
        <v>0</v>
      </c>
      <c r="AG17" s="35">
        <f t="shared" si="3"/>
        <v>0.66666666666666663</v>
      </c>
      <c r="AH17" s="45"/>
    </row>
    <row r="18" spans="1:34" ht="36.75" customHeight="1" thickBot="1" x14ac:dyDescent="0.3">
      <c r="A18" s="84" t="s">
        <v>43</v>
      </c>
      <c r="B18" s="85"/>
      <c r="C18" s="85"/>
      <c r="D18" s="85"/>
      <c r="E18" s="85"/>
      <c r="F18" s="85"/>
      <c r="G18" s="85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AA18" s="41"/>
      <c r="AB18" s="43"/>
      <c r="AC18" s="36"/>
      <c r="AD18" s="78"/>
      <c r="AE18" s="34"/>
      <c r="AF18" s="33"/>
      <c r="AG18" s="35"/>
      <c r="AH18" s="45"/>
    </row>
    <row r="19" spans="1:34" ht="105.75" thickBot="1" x14ac:dyDescent="0.3">
      <c r="A19" s="17" t="s">
        <v>46</v>
      </c>
      <c r="B19" s="14" t="s">
        <v>44</v>
      </c>
      <c r="C19" s="2" t="s">
        <v>56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4">
        <v>1155</v>
      </c>
      <c r="O19" s="4">
        <v>1500</v>
      </c>
      <c r="P19" s="6">
        <v>1100</v>
      </c>
      <c r="Q19" s="6">
        <v>1617</v>
      </c>
      <c r="R19" s="25">
        <v>1100</v>
      </c>
      <c r="S19" s="25">
        <v>1578</v>
      </c>
      <c r="T19" s="75">
        <v>1100</v>
      </c>
      <c r="U19" s="75">
        <v>1892</v>
      </c>
      <c r="V19" s="76">
        <v>1100</v>
      </c>
      <c r="W19" s="76"/>
      <c r="X19" s="76">
        <v>1100</v>
      </c>
      <c r="Y19" s="52"/>
      <c r="AA19" s="41">
        <f t="shared" si="4"/>
        <v>1.2987012987012987</v>
      </c>
      <c r="AB19" s="43">
        <f>Q19/P19</f>
        <v>1.47</v>
      </c>
      <c r="AC19" s="36">
        <f t="shared" si="5"/>
        <v>1.4345454545454546</v>
      </c>
      <c r="AD19" s="78">
        <f t="shared" si="0"/>
        <v>1.72</v>
      </c>
      <c r="AE19" s="34">
        <f t="shared" si="1"/>
        <v>0</v>
      </c>
      <c r="AF19" s="33">
        <f t="shared" si="2"/>
        <v>0</v>
      </c>
      <c r="AG19" s="35">
        <f t="shared" si="3"/>
        <v>0.98720779220779209</v>
      </c>
      <c r="AH19" s="45"/>
    </row>
    <row r="20" spans="1:34" ht="135.75" thickBot="1" x14ac:dyDescent="0.3">
      <c r="A20" s="17" t="s">
        <v>47</v>
      </c>
      <c r="B20" s="16" t="s">
        <v>45</v>
      </c>
      <c r="C20" s="2" t="s">
        <v>31</v>
      </c>
      <c r="D20" s="4"/>
      <c r="E20" s="4"/>
      <c r="F20" s="6"/>
      <c r="G20" s="6"/>
      <c r="H20" s="7"/>
      <c r="I20" s="7"/>
      <c r="J20" s="9"/>
      <c r="K20" s="9"/>
      <c r="L20" s="8"/>
      <c r="M20" s="8"/>
      <c r="N20" s="4">
        <v>100</v>
      </c>
      <c r="O20" s="4">
        <v>1389</v>
      </c>
      <c r="P20" s="6">
        <v>100</v>
      </c>
      <c r="Q20" s="6">
        <v>100</v>
      </c>
      <c r="R20" s="25">
        <v>100</v>
      </c>
      <c r="S20" s="25">
        <v>100</v>
      </c>
      <c r="T20" s="75">
        <v>100</v>
      </c>
      <c r="U20" s="75">
        <v>100</v>
      </c>
      <c r="V20" s="76">
        <v>100</v>
      </c>
      <c r="W20" s="76"/>
      <c r="X20" s="76">
        <v>100</v>
      </c>
      <c r="Y20" s="52"/>
      <c r="AA20" s="41">
        <f t="shared" si="4"/>
        <v>13.89</v>
      </c>
      <c r="AB20" s="43">
        <f t="shared" si="6"/>
        <v>1</v>
      </c>
      <c r="AC20" s="36">
        <f t="shared" si="5"/>
        <v>1</v>
      </c>
      <c r="AD20" s="78">
        <f t="shared" si="0"/>
        <v>1</v>
      </c>
      <c r="AE20" s="34">
        <f t="shared" si="1"/>
        <v>0</v>
      </c>
      <c r="AF20" s="33">
        <f t="shared" si="2"/>
        <v>0</v>
      </c>
      <c r="AG20" s="35">
        <f t="shared" si="3"/>
        <v>2.8149999999999999</v>
      </c>
      <c r="AH20" s="45"/>
    </row>
    <row r="21" spans="1:34" ht="24" customHeight="1" thickBot="1" x14ac:dyDescent="0.3">
      <c r="A21" s="84" t="s">
        <v>48</v>
      </c>
      <c r="B21" s="85"/>
      <c r="C21" s="85"/>
      <c r="D21" s="85"/>
      <c r="E21" s="85"/>
      <c r="F21" s="85"/>
      <c r="G21" s="85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AA21" s="41"/>
      <c r="AB21" s="43"/>
      <c r="AC21" s="36"/>
      <c r="AD21" s="78"/>
      <c r="AE21" s="34"/>
      <c r="AF21" s="33"/>
      <c r="AG21" s="35"/>
      <c r="AH21" s="45"/>
    </row>
    <row r="22" spans="1:34" ht="90.75" thickBot="1" x14ac:dyDescent="0.3">
      <c r="A22" s="17" t="s">
        <v>50</v>
      </c>
      <c r="B22" s="14" t="s">
        <v>49</v>
      </c>
      <c r="C22" s="2" t="s">
        <v>56</v>
      </c>
      <c r="D22" s="4"/>
      <c r="E22" s="4"/>
      <c r="F22" s="6"/>
      <c r="G22" s="6"/>
      <c r="H22" s="7"/>
      <c r="I22" s="7"/>
      <c r="J22" s="9"/>
      <c r="K22" s="9"/>
      <c r="L22" s="8"/>
      <c r="M22" s="8"/>
      <c r="N22" s="4">
        <v>652</v>
      </c>
      <c r="O22" s="4">
        <v>931</v>
      </c>
      <c r="P22" s="6">
        <v>660</v>
      </c>
      <c r="Q22" s="6">
        <v>686</v>
      </c>
      <c r="R22" s="25">
        <v>660</v>
      </c>
      <c r="S22" s="25">
        <v>695</v>
      </c>
      <c r="T22" s="75">
        <v>660</v>
      </c>
      <c r="U22" s="75">
        <v>680</v>
      </c>
      <c r="V22" s="76">
        <v>660</v>
      </c>
      <c r="W22" s="76"/>
      <c r="X22" s="76">
        <v>660</v>
      </c>
      <c r="Y22" s="52"/>
      <c r="AA22" s="41">
        <f t="shared" si="4"/>
        <v>1.4279141104294479</v>
      </c>
      <c r="AB22" s="43">
        <f>Q22/P22</f>
        <v>1.0393939393939393</v>
      </c>
      <c r="AC22" s="36">
        <f t="shared" si="5"/>
        <v>1.053030303030303</v>
      </c>
      <c r="AD22" s="78">
        <f t="shared" si="0"/>
        <v>1.0303030303030303</v>
      </c>
      <c r="AE22" s="34">
        <f t="shared" si="1"/>
        <v>0</v>
      </c>
      <c r="AF22" s="33">
        <f t="shared" si="2"/>
        <v>0</v>
      </c>
      <c r="AG22" s="35">
        <f t="shared" si="3"/>
        <v>0.75844023052612008</v>
      </c>
      <c r="AH22" s="45"/>
    </row>
    <row r="23" spans="1:34" ht="135.75" thickBot="1" x14ac:dyDescent="0.3">
      <c r="A23" s="17" t="s">
        <v>51</v>
      </c>
      <c r="B23" s="16" t="s">
        <v>45</v>
      </c>
      <c r="C23" s="2" t="s">
        <v>31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4">
        <v>100</v>
      </c>
      <c r="O23" s="4">
        <v>100</v>
      </c>
      <c r="P23" s="6">
        <v>100</v>
      </c>
      <c r="Q23" s="6">
        <v>100</v>
      </c>
      <c r="R23" s="25">
        <v>100</v>
      </c>
      <c r="S23" s="25">
        <v>100</v>
      </c>
      <c r="T23" s="75">
        <v>100</v>
      </c>
      <c r="U23" s="75">
        <v>100</v>
      </c>
      <c r="V23" s="76">
        <v>100</v>
      </c>
      <c r="W23" s="76"/>
      <c r="X23" s="76">
        <v>100</v>
      </c>
      <c r="Y23" s="52"/>
      <c r="AA23" s="41">
        <f t="shared" si="4"/>
        <v>1</v>
      </c>
      <c r="AB23" s="43">
        <f t="shared" si="6"/>
        <v>1</v>
      </c>
      <c r="AC23" s="36">
        <f t="shared" si="5"/>
        <v>1</v>
      </c>
      <c r="AD23" s="78">
        <f t="shared" si="0"/>
        <v>1</v>
      </c>
      <c r="AE23" s="34">
        <f t="shared" si="1"/>
        <v>0</v>
      </c>
      <c r="AF23" s="33">
        <f t="shared" si="2"/>
        <v>0</v>
      </c>
      <c r="AG23" s="35">
        <f t="shared" si="3"/>
        <v>0.66666666666666663</v>
      </c>
      <c r="AH23" s="45"/>
    </row>
    <row r="24" spans="1:34" ht="15.75" thickBot="1" x14ac:dyDescent="0.3">
      <c r="A24" s="84" t="s">
        <v>52</v>
      </c>
      <c r="B24" s="85"/>
      <c r="C24" s="85"/>
      <c r="D24" s="85"/>
      <c r="E24" s="85"/>
      <c r="F24" s="85"/>
      <c r="G24" s="85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AA24" s="41"/>
      <c r="AB24" s="43"/>
      <c r="AC24" s="36"/>
      <c r="AD24" s="78"/>
      <c r="AE24" s="34"/>
      <c r="AF24" s="33"/>
      <c r="AG24" s="35"/>
      <c r="AH24" s="45"/>
    </row>
    <row r="25" spans="1:34" ht="75.75" thickBot="1" x14ac:dyDescent="0.3">
      <c r="A25" s="17" t="s">
        <v>54</v>
      </c>
      <c r="B25" s="14" t="s">
        <v>53</v>
      </c>
      <c r="C25" s="2" t="s">
        <v>56</v>
      </c>
      <c r="D25" s="4"/>
      <c r="E25" s="4"/>
      <c r="F25" s="6"/>
      <c r="G25" s="6"/>
      <c r="H25" s="7"/>
      <c r="I25" s="7"/>
      <c r="J25" s="9"/>
      <c r="K25" s="9"/>
      <c r="L25" s="8"/>
      <c r="M25" s="8"/>
      <c r="N25" s="4">
        <v>670</v>
      </c>
      <c r="O25" s="4">
        <v>875</v>
      </c>
      <c r="P25" s="6">
        <v>670</v>
      </c>
      <c r="Q25" s="6">
        <v>861</v>
      </c>
      <c r="R25" s="25">
        <v>680</v>
      </c>
      <c r="S25" s="25">
        <v>640</v>
      </c>
      <c r="T25" s="75">
        <v>680</v>
      </c>
      <c r="U25" s="75">
        <v>764</v>
      </c>
      <c r="V25" s="76">
        <v>680</v>
      </c>
      <c r="W25" s="76"/>
      <c r="X25" s="76">
        <v>680</v>
      </c>
      <c r="Y25" s="76"/>
      <c r="AA25" s="41">
        <f t="shared" si="4"/>
        <v>1.3059701492537314</v>
      </c>
      <c r="AB25" s="43">
        <f>Q25/P25</f>
        <v>1.2850746268656716</v>
      </c>
      <c r="AC25" s="36">
        <f t="shared" si="5"/>
        <v>0.94117647058823528</v>
      </c>
      <c r="AD25" s="78">
        <f t="shared" si="0"/>
        <v>1.1235294117647059</v>
      </c>
      <c r="AE25" s="34">
        <f t="shared" si="1"/>
        <v>0</v>
      </c>
      <c r="AF25" s="33">
        <f t="shared" si="2"/>
        <v>0</v>
      </c>
      <c r="AG25" s="35">
        <f t="shared" si="3"/>
        <v>0.77595844307872408</v>
      </c>
      <c r="AH25" s="45"/>
    </row>
    <row r="26" spans="1:34" ht="135.75" thickBot="1" x14ac:dyDescent="0.3">
      <c r="A26" s="17" t="s">
        <v>55</v>
      </c>
      <c r="B26" s="16" t="s">
        <v>45</v>
      </c>
      <c r="C26" s="2" t="s">
        <v>31</v>
      </c>
      <c r="D26" s="4"/>
      <c r="E26" s="4"/>
      <c r="F26" s="6"/>
      <c r="G26" s="6"/>
      <c r="H26" s="7"/>
      <c r="I26" s="7"/>
      <c r="J26" s="9"/>
      <c r="K26" s="9"/>
      <c r="L26" s="8"/>
      <c r="M26" s="8"/>
      <c r="N26" s="4">
        <v>100</v>
      </c>
      <c r="O26" s="4">
        <v>100</v>
      </c>
      <c r="P26" s="6">
        <v>100</v>
      </c>
      <c r="Q26" s="6">
        <v>100</v>
      </c>
      <c r="R26" s="25">
        <v>100</v>
      </c>
      <c r="S26" s="25">
        <v>100</v>
      </c>
      <c r="T26" s="75">
        <v>100</v>
      </c>
      <c r="U26" s="75">
        <v>100</v>
      </c>
      <c r="V26" s="76">
        <v>100</v>
      </c>
      <c r="W26" s="76"/>
      <c r="X26" s="76">
        <v>100</v>
      </c>
      <c r="Y26" s="76"/>
      <c r="AA26" s="41">
        <f t="shared" si="4"/>
        <v>1</v>
      </c>
      <c r="AB26" s="43">
        <f t="shared" si="6"/>
        <v>1</v>
      </c>
      <c r="AC26" s="36">
        <f t="shared" si="5"/>
        <v>1</v>
      </c>
      <c r="AD26" s="78">
        <f t="shared" si="0"/>
        <v>1</v>
      </c>
      <c r="AE26" s="34">
        <f t="shared" si="1"/>
        <v>0</v>
      </c>
      <c r="AF26" s="33">
        <f t="shared" si="2"/>
        <v>0</v>
      </c>
      <c r="AG26" s="35">
        <f t="shared" si="3"/>
        <v>0.66666666666666663</v>
      </c>
      <c r="AH26" s="45"/>
    </row>
  </sheetData>
  <mergeCells count="10">
    <mergeCell ref="A21:Y21"/>
    <mergeCell ref="A24:Y24"/>
    <mergeCell ref="A15:Y15"/>
    <mergeCell ref="A7:Y7"/>
    <mergeCell ref="A12:Y12"/>
    <mergeCell ref="D1:Y4"/>
    <mergeCell ref="A1:A5"/>
    <mergeCell ref="B1:B5"/>
    <mergeCell ref="C1:C5"/>
    <mergeCell ref="A18:Y18"/>
  </mergeCells>
  <pageMargins left="0.7" right="0.7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"/>
  <sheetViews>
    <sheetView workbookViewId="0">
      <selection activeCell="AD9" sqref="AD9"/>
    </sheetView>
  </sheetViews>
  <sheetFormatPr defaultRowHeight="15" x14ac:dyDescent="0.25"/>
  <cols>
    <col min="2" max="2" width="30.85546875" customWidth="1"/>
    <col min="4" max="13" width="0" hidden="1" customWidth="1"/>
    <col min="14" max="14" width="10" bestFit="1" customWidth="1"/>
    <col min="15" max="15" width="10.85546875" customWidth="1"/>
    <col min="16" max="17" width="10" bestFit="1" customWidth="1"/>
    <col min="18" max="18" width="15" bestFit="1" customWidth="1"/>
    <col min="19" max="19" width="14.85546875" customWidth="1"/>
    <col min="20" max="21" width="15" style="11" bestFit="1" customWidth="1"/>
    <col min="22" max="22" width="10.85546875" style="11" customWidth="1"/>
    <col min="23" max="23" width="9.140625" style="11"/>
    <col min="24" max="24" width="11.28515625" style="11" customWidth="1"/>
    <col min="25" max="25" width="9.140625" style="11"/>
    <col min="29" max="29" width="9.28515625" customWidth="1"/>
  </cols>
  <sheetData>
    <row r="1" spans="1:33" ht="15" customHeight="1" x14ac:dyDescent="0.25">
      <c r="A1" s="82" t="s">
        <v>0</v>
      </c>
      <c r="B1" s="82" t="s">
        <v>1</v>
      </c>
      <c r="C1" s="82" t="s">
        <v>2</v>
      </c>
      <c r="D1" s="89" t="s">
        <v>13</v>
      </c>
      <c r="E1" s="90"/>
      <c r="F1" s="90"/>
      <c r="G1" s="90"/>
      <c r="H1" s="91"/>
      <c r="I1" s="91"/>
      <c r="J1" s="91"/>
      <c r="K1" s="91"/>
      <c r="L1" s="91"/>
      <c r="M1" s="91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AA1" s="88" t="s">
        <v>74</v>
      </c>
      <c r="AB1" s="88"/>
      <c r="AC1" s="88"/>
      <c r="AD1" s="88"/>
      <c r="AE1" s="88"/>
    </row>
    <row r="2" spans="1:33" x14ac:dyDescent="0.25">
      <c r="A2" s="82"/>
      <c r="B2" s="82"/>
      <c r="C2" s="82"/>
      <c r="D2" s="89"/>
      <c r="E2" s="90"/>
      <c r="F2" s="90"/>
      <c r="G2" s="90"/>
      <c r="H2" s="91"/>
      <c r="I2" s="91"/>
      <c r="J2" s="91"/>
      <c r="K2" s="91"/>
      <c r="L2" s="91"/>
      <c r="M2" s="91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AA2" s="88"/>
      <c r="AB2" s="88"/>
      <c r="AC2" s="88"/>
      <c r="AD2" s="88"/>
      <c r="AE2" s="88"/>
    </row>
    <row r="3" spans="1:33" x14ac:dyDescent="0.25">
      <c r="A3" s="82"/>
      <c r="B3" s="82"/>
      <c r="C3" s="82"/>
      <c r="D3" s="89"/>
      <c r="E3" s="90"/>
      <c r="F3" s="90"/>
      <c r="G3" s="90"/>
      <c r="H3" s="91"/>
      <c r="I3" s="91"/>
      <c r="J3" s="91"/>
      <c r="K3" s="91"/>
      <c r="L3" s="91"/>
      <c r="M3" s="91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AA3" s="88"/>
      <c r="AB3" s="88"/>
      <c r="AC3" s="88"/>
      <c r="AD3" s="88"/>
      <c r="AE3" s="88"/>
    </row>
    <row r="4" spans="1:33" x14ac:dyDescent="0.25">
      <c r="A4" s="82"/>
      <c r="B4" s="82"/>
      <c r="C4" s="82"/>
      <c r="D4" s="93"/>
      <c r="E4" s="94"/>
      <c r="F4" s="94"/>
      <c r="G4" s="94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AA4" s="88"/>
      <c r="AB4" s="88"/>
      <c r="AC4" s="88"/>
      <c r="AD4" s="88"/>
      <c r="AE4" s="88"/>
    </row>
    <row r="5" spans="1:33" ht="30" x14ac:dyDescent="0.3">
      <c r="A5" s="82"/>
      <c r="B5" s="82"/>
      <c r="C5" s="82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37" t="s">
        <v>66</v>
      </c>
      <c r="AB5" s="38"/>
      <c r="AC5" s="38"/>
      <c r="AD5" s="38"/>
      <c r="AE5" s="38"/>
      <c r="AF5" s="38"/>
      <c r="AG5" s="60" t="s">
        <v>67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70">
        <v>10</v>
      </c>
      <c r="U6" s="70">
        <v>11</v>
      </c>
      <c r="V6" s="50">
        <v>12</v>
      </c>
      <c r="W6" s="50">
        <v>13</v>
      </c>
      <c r="X6" s="50">
        <v>14</v>
      </c>
      <c r="Y6" s="50">
        <v>15</v>
      </c>
      <c r="AA6" s="31">
        <v>2019</v>
      </c>
      <c r="AB6" s="42">
        <v>2020</v>
      </c>
      <c r="AC6" s="32">
        <v>2021</v>
      </c>
      <c r="AD6" s="77">
        <v>2022</v>
      </c>
      <c r="AE6">
        <v>2023</v>
      </c>
      <c r="AF6">
        <v>2024</v>
      </c>
      <c r="AG6" s="60"/>
    </row>
    <row r="7" spans="1:33" x14ac:dyDescent="0.25">
      <c r="A7" s="84" t="s">
        <v>57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AA7" s="31"/>
      <c r="AB7" s="42"/>
      <c r="AC7" s="32"/>
      <c r="AD7" s="77"/>
      <c r="AG7" s="60"/>
    </row>
    <row r="8" spans="1:33" ht="91.5" customHeight="1" thickBot="1" x14ac:dyDescent="0.3">
      <c r="A8" s="15">
        <v>1</v>
      </c>
      <c r="B8" s="16" t="s">
        <v>65</v>
      </c>
      <c r="C8" s="2" t="s">
        <v>31</v>
      </c>
      <c r="D8" s="4"/>
      <c r="E8" s="4"/>
      <c r="F8" s="6"/>
      <c r="G8" s="6"/>
      <c r="H8" s="7"/>
      <c r="I8" s="7"/>
      <c r="J8" s="9"/>
      <c r="K8" s="9"/>
      <c r="L8" s="8"/>
      <c r="M8" s="8"/>
      <c r="N8" s="26">
        <v>783391.86</v>
      </c>
      <c r="O8" s="26">
        <v>776120.68</v>
      </c>
      <c r="P8" s="27">
        <v>848224.39</v>
      </c>
      <c r="Q8" s="27">
        <v>831915.4</v>
      </c>
      <c r="R8" s="58">
        <v>1009751450.16</v>
      </c>
      <c r="S8" s="58">
        <v>996503127.42999995</v>
      </c>
      <c r="T8" s="79">
        <v>1229444093.1800001</v>
      </c>
      <c r="U8" s="79">
        <v>1219653240.3</v>
      </c>
      <c r="V8" s="59">
        <v>707331.69</v>
      </c>
      <c r="W8" s="59"/>
      <c r="X8" s="59">
        <v>707331.69</v>
      </c>
      <c r="Y8" s="59"/>
      <c r="AA8" s="39">
        <f>O8/N8</f>
        <v>0.99071833603172754</v>
      </c>
      <c r="AB8" s="47">
        <f>Q8/P8</f>
        <v>0.98077278820053737</v>
      </c>
      <c r="AC8" s="61">
        <f>S8/R8</f>
        <v>0.98687962000163432</v>
      </c>
      <c r="AD8" s="96">
        <f>U8/T8</f>
        <v>0.9920363577861635</v>
      </c>
      <c r="AE8" s="62">
        <f>W8/V8</f>
        <v>0</v>
      </c>
      <c r="AF8" s="62">
        <f>Y8/X8</f>
        <v>0</v>
      </c>
      <c r="AG8" s="60">
        <f>(AA8+AB8+AC8+AD8+AE8+AF8)/6</f>
        <v>0.65840118367001044</v>
      </c>
    </row>
    <row r="9" spans="1:33" ht="15.75" customHeight="1" thickBot="1" x14ac:dyDescent="0.3">
      <c r="A9" s="84" t="s">
        <v>69</v>
      </c>
      <c r="B9" s="85"/>
      <c r="C9" s="85"/>
      <c r="D9" s="85"/>
      <c r="E9" s="85"/>
      <c r="F9" s="85"/>
      <c r="G9" s="85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</row>
    <row r="10" spans="1:33" ht="15.75" thickBot="1" x14ac:dyDescent="0.3">
      <c r="A10" s="17" t="s">
        <v>36</v>
      </c>
      <c r="B10" s="14"/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26">
        <v>443190.51</v>
      </c>
      <c r="O10" s="26">
        <v>439806.89</v>
      </c>
      <c r="P10" s="27">
        <v>494268.64</v>
      </c>
      <c r="Q10" s="27">
        <v>483048.04</v>
      </c>
      <c r="R10" s="28">
        <v>616517756.10000002</v>
      </c>
      <c r="S10" s="28">
        <v>603665939.10000002</v>
      </c>
      <c r="T10" s="80">
        <v>776115266.15999997</v>
      </c>
      <c r="U10" s="80">
        <v>767542651.44000006</v>
      </c>
      <c r="V10" s="56">
        <v>389657.94</v>
      </c>
      <c r="W10" s="56"/>
      <c r="X10" s="56">
        <v>389657.94</v>
      </c>
      <c r="Y10" s="56"/>
    </row>
    <row r="11" spans="1:33" ht="15.75" thickBot="1" x14ac:dyDescent="0.3">
      <c r="A11" s="18" t="s">
        <v>37</v>
      </c>
      <c r="B11" s="16"/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26"/>
      <c r="O11" s="26"/>
      <c r="P11" s="27"/>
      <c r="Q11" s="27"/>
      <c r="R11" s="28"/>
      <c r="S11" s="28"/>
      <c r="T11" s="80"/>
      <c r="U11" s="80"/>
      <c r="V11" s="56"/>
      <c r="W11" s="56"/>
      <c r="X11" s="56"/>
      <c r="Y11" s="56"/>
    </row>
    <row r="12" spans="1:33" ht="15" customHeight="1" thickBot="1" x14ac:dyDescent="0.3">
      <c r="A12" s="84" t="s">
        <v>70</v>
      </c>
      <c r="B12" s="85"/>
      <c r="C12" s="85"/>
      <c r="D12" s="85"/>
      <c r="E12" s="85"/>
      <c r="F12" s="85"/>
      <c r="G12" s="85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</row>
    <row r="13" spans="1:33" ht="15.75" thickBot="1" x14ac:dyDescent="0.3">
      <c r="A13" s="17" t="s">
        <v>41</v>
      </c>
      <c r="B13" s="14"/>
      <c r="C13" s="2" t="s">
        <v>56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26">
        <v>235648.43</v>
      </c>
      <c r="O13" s="26">
        <v>233935.58</v>
      </c>
      <c r="P13" s="27">
        <v>239900.89</v>
      </c>
      <c r="Q13" s="27">
        <v>238175.96</v>
      </c>
      <c r="R13" s="28">
        <v>261589377.41999999</v>
      </c>
      <c r="S13" s="28">
        <v>261389032.96000001</v>
      </c>
      <c r="T13" s="81">
        <v>295711679.88</v>
      </c>
      <c r="U13" s="81">
        <v>295284951.06</v>
      </c>
      <c r="V13" s="57">
        <v>213967.99</v>
      </c>
      <c r="W13" s="57"/>
      <c r="X13" s="57">
        <v>213967.99</v>
      </c>
      <c r="Y13" s="56"/>
    </row>
    <row r="14" spans="1:33" ht="15.75" thickBot="1" x14ac:dyDescent="0.3">
      <c r="A14" s="17" t="s">
        <v>42</v>
      </c>
      <c r="B14" s="16"/>
      <c r="C14" s="2" t="s">
        <v>31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26"/>
      <c r="O14" s="26"/>
      <c r="P14" s="27"/>
      <c r="Q14" s="27"/>
      <c r="R14" s="28"/>
      <c r="S14" s="28"/>
      <c r="T14" s="80"/>
      <c r="U14" s="80"/>
      <c r="V14" s="56"/>
      <c r="W14" s="56"/>
      <c r="X14" s="56"/>
      <c r="Y14" s="56"/>
    </row>
    <row r="15" spans="1:33" ht="15.75" thickBot="1" x14ac:dyDescent="0.3">
      <c r="A15" s="84" t="s">
        <v>71</v>
      </c>
      <c r="B15" s="85"/>
      <c r="C15" s="85"/>
      <c r="D15" s="85"/>
      <c r="E15" s="85"/>
      <c r="F15" s="85"/>
      <c r="G15" s="85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</row>
    <row r="16" spans="1:33" ht="15.75" thickBot="1" x14ac:dyDescent="0.3">
      <c r="A16" s="17" t="s">
        <v>46</v>
      </c>
      <c r="B16" s="14"/>
      <c r="C16" s="2" t="s">
        <v>56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26">
        <v>30270.17</v>
      </c>
      <c r="O16" s="26">
        <v>29727.52</v>
      </c>
      <c r="P16" s="27">
        <v>35276.69</v>
      </c>
      <c r="Q16" s="27">
        <v>34247.379999999997</v>
      </c>
      <c r="R16" s="28">
        <v>38486444.850000001</v>
      </c>
      <c r="S16" s="28">
        <v>38410289.060000002</v>
      </c>
      <c r="T16" s="80">
        <v>41275132.18</v>
      </c>
      <c r="U16" s="80">
        <v>41217334.670000002</v>
      </c>
      <c r="V16" s="56">
        <v>31393.21</v>
      </c>
      <c r="W16" s="56"/>
      <c r="X16" s="56">
        <v>31393.21</v>
      </c>
      <c r="Y16" s="56"/>
    </row>
    <row r="17" spans="1:25" ht="15.75" thickBot="1" x14ac:dyDescent="0.3">
      <c r="A17" s="17" t="s">
        <v>47</v>
      </c>
      <c r="B17" s="16"/>
      <c r="C17" s="2" t="s">
        <v>31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26"/>
      <c r="O17" s="26"/>
      <c r="P17" s="27"/>
      <c r="Q17" s="27"/>
      <c r="R17" s="28"/>
      <c r="S17" s="28"/>
      <c r="T17" s="80"/>
      <c r="U17" s="80"/>
      <c r="V17" s="56"/>
      <c r="W17" s="56"/>
      <c r="X17" s="56"/>
      <c r="Y17" s="56"/>
    </row>
    <row r="18" spans="1:25" ht="15.75" thickBot="1" x14ac:dyDescent="0.3">
      <c r="A18" s="84" t="s">
        <v>72</v>
      </c>
      <c r="B18" s="85"/>
      <c r="C18" s="85"/>
      <c r="D18" s="85"/>
      <c r="E18" s="85"/>
      <c r="F18" s="85"/>
      <c r="G18" s="85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</row>
    <row r="19" spans="1:25" ht="15.75" thickBot="1" x14ac:dyDescent="0.3">
      <c r="A19" s="17" t="s">
        <v>50</v>
      </c>
      <c r="B19" s="14"/>
      <c r="C19" s="2" t="s">
        <v>56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26">
        <v>30718.53</v>
      </c>
      <c r="O19" s="26">
        <v>29983.26</v>
      </c>
      <c r="P19" s="27">
        <v>32304.7</v>
      </c>
      <c r="Q19" s="27">
        <v>31431.97</v>
      </c>
      <c r="R19" s="28">
        <v>39050029.130000003</v>
      </c>
      <c r="S19" s="28">
        <v>38971041.57</v>
      </c>
      <c r="T19" s="80">
        <v>38987113.25</v>
      </c>
      <c r="U19" s="80">
        <v>38835249.719999999</v>
      </c>
      <c r="V19" s="56">
        <v>29345.97</v>
      </c>
      <c r="W19" s="56"/>
      <c r="X19" s="56">
        <v>29345.97</v>
      </c>
      <c r="Y19" s="56"/>
    </row>
    <row r="20" spans="1:25" ht="15.75" thickBot="1" x14ac:dyDescent="0.3">
      <c r="A20" s="17" t="s">
        <v>51</v>
      </c>
      <c r="B20" s="16"/>
      <c r="C20" s="2" t="s">
        <v>31</v>
      </c>
      <c r="D20" s="4"/>
      <c r="E20" s="4"/>
      <c r="F20" s="6"/>
      <c r="G20" s="6"/>
      <c r="H20" s="7"/>
      <c r="I20" s="7"/>
      <c r="J20" s="9"/>
      <c r="K20" s="9"/>
      <c r="L20" s="8"/>
      <c r="M20" s="8"/>
      <c r="N20" s="26"/>
      <c r="O20" s="26"/>
      <c r="P20" s="27"/>
      <c r="Q20" s="27"/>
      <c r="R20" s="28"/>
      <c r="S20" s="28"/>
      <c r="T20" s="80"/>
      <c r="U20" s="80"/>
      <c r="V20" s="56"/>
      <c r="W20" s="56"/>
      <c r="X20" s="56"/>
      <c r="Y20" s="56"/>
    </row>
    <row r="21" spans="1:25" ht="15.75" thickBot="1" x14ac:dyDescent="0.3">
      <c r="A21" s="84" t="s">
        <v>73</v>
      </c>
      <c r="B21" s="85"/>
      <c r="C21" s="85"/>
      <c r="D21" s="85"/>
      <c r="E21" s="85"/>
      <c r="F21" s="85"/>
      <c r="G21" s="85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</row>
    <row r="22" spans="1:25" ht="15.75" thickBot="1" x14ac:dyDescent="0.3">
      <c r="A22" s="17" t="s">
        <v>54</v>
      </c>
      <c r="B22" s="14"/>
      <c r="C22" s="2" t="s">
        <v>56</v>
      </c>
      <c r="D22" s="4"/>
      <c r="E22" s="4"/>
      <c r="F22" s="6"/>
      <c r="G22" s="6"/>
      <c r="H22" s="7"/>
      <c r="I22" s="7"/>
      <c r="J22" s="9"/>
      <c r="K22" s="9"/>
      <c r="L22" s="8"/>
      <c r="M22" s="8"/>
      <c r="N22" s="26">
        <v>43564.22</v>
      </c>
      <c r="O22" s="26">
        <v>42667.43</v>
      </c>
      <c r="P22" s="27">
        <v>46473.47</v>
      </c>
      <c r="Q22" s="27">
        <v>45012.05</v>
      </c>
      <c r="R22" s="28">
        <v>54107842.75</v>
      </c>
      <c r="S22" s="28">
        <v>54066824.649999999</v>
      </c>
      <c r="T22" s="80">
        <v>77354901.709999993</v>
      </c>
      <c r="U22" s="80">
        <v>76773053.409999996</v>
      </c>
      <c r="V22" s="56">
        <v>42966.57</v>
      </c>
      <c r="W22" s="56"/>
      <c r="X22" s="56">
        <v>42966.57</v>
      </c>
      <c r="Y22" s="56"/>
    </row>
    <row r="23" spans="1:25" ht="15.75" thickBot="1" x14ac:dyDescent="0.3">
      <c r="A23" s="17" t="s">
        <v>55</v>
      </c>
      <c r="B23" s="16"/>
      <c r="C23" s="2" t="s">
        <v>31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26"/>
      <c r="O23" s="26"/>
      <c r="P23" s="27"/>
      <c r="Q23" s="27"/>
      <c r="R23" s="28"/>
      <c r="S23" s="28"/>
      <c r="T23" s="80"/>
      <c r="U23" s="80"/>
      <c r="V23" s="56"/>
      <c r="W23" s="56"/>
      <c r="X23" s="56" t="s">
        <v>58</v>
      </c>
      <c r="Y23" s="56"/>
    </row>
    <row r="25" spans="1:25" x14ac:dyDescent="0.25">
      <c r="P25" s="46">
        <f>P10+P13+P16+P19+P22</f>
        <v>848224.3899999999</v>
      </c>
      <c r="Q25" s="46">
        <f>Q10+Q13+Q16+Q19+Q22</f>
        <v>831915.4</v>
      </c>
    </row>
  </sheetData>
  <mergeCells count="11">
    <mergeCell ref="A15:Y15"/>
    <mergeCell ref="A18:Y18"/>
    <mergeCell ref="A21:Y21"/>
    <mergeCell ref="AA1:AE4"/>
    <mergeCell ref="A1:A5"/>
    <mergeCell ref="B1:B5"/>
    <mergeCell ref="C1:C5"/>
    <mergeCell ref="D1:Y4"/>
    <mergeCell ref="A7:Y7"/>
    <mergeCell ref="A9:Y9"/>
    <mergeCell ref="A12:Y12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2020-02-11T01:33:58Z</cp:lastPrinted>
  <dcterms:created xsi:type="dcterms:W3CDTF">2019-01-15T02:00:14Z</dcterms:created>
  <dcterms:modified xsi:type="dcterms:W3CDTF">2023-02-15T08:25:24Z</dcterms:modified>
</cp:coreProperties>
</file>