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5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1" i="1" l="1"/>
  <c r="AD8" i="2"/>
  <c r="AI11" i="1"/>
  <c r="AI10" i="1"/>
  <c r="AC8" i="1" l="1"/>
  <c r="AC8" i="2"/>
  <c r="AB8" i="2" l="1"/>
  <c r="AB28" i="1"/>
  <c r="AB27" i="1"/>
  <c r="AB24" i="1"/>
  <c r="AB22" i="1"/>
  <c r="AB20" i="1"/>
  <c r="AB18" i="1"/>
  <c r="AB15" i="1"/>
  <c r="AB13" i="1"/>
  <c r="AB12" i="1"/>
  <c r="AB9" i="1"/>
  <c r="AB8" i="1"/>
  <c r="AF8" i="2" l="1"/>
  <c r="AE8" i="2"/>
  <c r="AA8" i="2"/>
  <c r="AG8" i="2" l="1"/>
  <c r="AF8" i="1"/>
  <c r="AE8" i="1"/>
  <c r="AD8" i="1"/>
  <c r="AA8" i="1"/>
  <c r="AG8" i="1" l="1"/>
  <c r="AF9" i="1"/>
  <c r="AF12" i="1"/>
  <c r="AF13" i="1"/>
  <c r="AF14" i="1"/>
  <c r="AF15" i="1"/>
  <c r="AF18" i="1"/>
  <c r="AF20" i="1"/>
  <c r="AF21" i="1"/>
  <c r="AF22" i="1"/>
  <c r="AF24" i="1"/>
  <c r="AF26" i="1"/>
  <c r="AF27" i="1"/>
  <c r="AF28" i="1"/>
  <c r="AE9" i="1"/>
  <c r="AE12" i="1"/>
  <c r="AE13" i="1"/>
  <c r="AE14" i="1"/>
  <c r="AE15" i="1"/>
  <c r="AE18" i="1"/>
  <c r="AE20" i="1"/>
  <c r="AE21" i="1"/>
  <c r="AE22" i="1"/>
  <c r="AE24" i="1"/>
  <c r="AE26" i="1"/>
  <c r="AE27" i="1"/>
  <c r="AE28" i="1"/>
  <c r="AD9" i="1"/>
  <c r="AD12" i="1"/>
  <c r="AD13" i="1"/>
  <c r="AD14" i="1"/>
  <c r="AD15" i="1"/>
  <c r="AD18" i="1"/>
  <c r="AD20" i="1"/>
  <c r="AD21" i="1"/>
  <c r="AD22" i="1"/>
  <c r="AD24" i="1"/>
  <c r="AD26" i="1"/>
  <c r="AD27" i="1"/>
  <c r="AD28" i="1"/>
  <c r="AC9" i="1"/>
  <c r="AC12" i="1"/>
  <c r="AC13" i="1"/>
  <c r="AC14" i="1"/>
  <c r="AC15" i="1"/>
  <c r="AC18" i="1"/>
  <c r="AC20" i="1"/>
  <c r="AC21" i="1"/>
  <c r="AC22" i="1"/>
  <c r="AC24" i="1"/>
  <c r="AC26" i="1"/>
  <c r="AC27" i="1"/>
  <c r="AC28" i="1"/>
  <c r="AB14" i="1"/>
  <c r="AB21" i="1"/>
  <c r="AB26" i="1"/>
  <c r="AA9" i="1"/>
  <c r="AA12" i="1"/>
  <c r="AA13" i="1"/>
  <c r="AG13" i="1" s="1"/>
  <c r="AA14" i="1"/>
  <c r="AG14" i="1" s="1"/>
  <c r="AA15" i="1"/>
  <c r="AA18" i="1"/>
  <c r="AA20" i="1"/>
  <c r="AA21" i="1"/>
  <c r="AA22" i="1"/>
  <c r="AA24" i="1"/>
  <c r="AA26" i="1"/>
  <c r="AA27" i="1"/>
  <c r="AA28" i="1"/>
  <c r="AG28" i="1" s="1"/>
  <c r="AG15" i="1" l="1"/>
  <c r="AG12" i="1"/>
  <c r="AG9" i="1"/>
  <c r="AG24" i="1"/>
  <c r="AG21" i="1"/>
  <c r="AG27" i="1"/>
  <c r="AG26" i="1"/>
  <c r="AI9" i="1"/>
  <c r="AJ10" i="1"/>
  <c r="AG20" i="1"/>
  <c r="AG22" i="1"/>
  <c r="AG18" i="1"/>
  <c r="AJ9" i="1"/>
  <c r="AI8" i="1" l="1"/>
  <c r="AJ8" i="1" s="1"/>
</calcChain>
</file>

<file path=xl/sharedStrings.xml><?xml version="1.0" encoding="utf-8"?>
<sst xmlns="http://schemas.openxmlformats.org/spreadsheetml/2006/main" count="137" uniqueCount="73">
  <si>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</si>
  <si>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</si>
  <si>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</si>
  <si>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</si>
  <si>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</si>
  <si>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</si>
  <si>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</si>
  <si>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</si>
  <si>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</si>
  <si>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</si>
  <si>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</si>
  <si>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</si>
  <si>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</si>
  <si>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</si>
  <si>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</si>
  <si>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</si>
  <si>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</si>
  <si>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</si>
  <si>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</si>
  <si>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</si>
  <si>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</si>
  <si>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</si>
  <si>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</si>
  <si>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</si>
  <si>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</si>
  <si>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</si>
  <si>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</si>
  <si>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значения указываются по состоянию на 31.12.2019 года в соответствии с последней действующей редакцией постановления</t>
  </si>
  <si>
    <t>Целевые показатели муниципальной программы «Развитие культуры в муниципальном образовании Слюдянский район» на 2019 – 2024 годы</t>
  </si>
  <si>
    <t>Число участников культурно-досуговых мероприятий</t>
  </si>
  <si>
    <t>Уровень удовлетворенности качеством услуг культуры</t>
  </si>
  <si>
    <t>Целевые показатели подпрограммы 1 «Оказание услуг в сфере культуры в Слюдянском муниципальном районе»</t>
  </si>
  <si>
    <t>Организация и проведение культурно - досуговых мероприятий:</t>
  </si>
  <si>
    <t>Число клубных формирований</t>
  </si>
  <si>
    <t xml:space="preserve"> Число участников клубных формирований</t>
  </si>
  <si>
    <t>Число проведенных мероприятий (занятий, репетиций и т.д.)</t>
  </si>
  <si>
    <t xml:space="preserve">Число культурно-досуговых мероприятий </t>
  </si>
  <si>
    <t>1.1</t>
  </si>
  <si>
    <t>1.2</t>
  </si>
  <si>
    <t>1.3</t>
  </si>
  <si>
    <t>1.4</t>
  </si>
  <si>
    <t>Целевые показатели подпрограммы 2 «Оказание библиотечных услуг в Слюдянском муниципальном районе»</t>
  </si>
  <si>
    <t>Формирование, учет, обработка, сохранность книжного фонда.</t>
  </si>
  <si>
    <t>Осуществление библиотечного, библиографического и информационного обслуживания пользователей библиотеки:</t>
  </si>
  <si>
    <t xml:space="preserve">Количество пользователей </t>
  </si>
  <si>
    <t xml:space="preserve">Количество книговыдач </t>
  </si>
  <si>
    <t xml:space="preserve">Количество выданных библиографических справок </t>
  </si>
  <si>
    <t>Ведение методической работы в области библиотековедения, библиографии:</t>
  </si>
  <si>
    <t>Ведение методической работы в области библиотековедения, библиографии.</t>
  </si>
  <si>
    <t>Осуществление культурно-просветительских мероприятий:</t>
  </si>
  <si>
    <t xml:space="preserve">Число организованных книжных выставок </t>
  </si>
  <si>
    <t xml:space="preserve">Количество проведенных массовых мероприятий </t>
  </si>
  <si>
    <t xml:space="preserve">Создание электронных слайд – презентаций  </t>
  </si>
  <si>
    <t>Формирование, учет, обработка, сохранность книжного фонда:</t>
  </si>
  <si>
    <t>2.1</t>
  </si>
  <si>
    <t>3.1</t>
  </si>
  <si>
    <t>3.2</t>
  </si>
  <si>
    <t>3.3</t>
  </si>
  <si>
    <t>4.1</t>
  </si>
  <si>
    <t>5.1</t>
  </si>
  <si>
    <t>5.2</t>
  </si>
  <si>
    <t>5.3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</si>
  <si>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</si>
  <si>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</si>
  <si>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</si>
  <si>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</si>
  <si>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</si>
  <si>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</si>
  <si>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</si>
  <si>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эффективная</t>
  </si>
  <si>
    <t>общий</t>
  </si>
  <si>
    <t>высокоэффективная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</si>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</sst>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0" fontId="6" fillId="0" borderId="8" xfId="0" applyFont="1" applyBorder="1" applyAlignment="1">
      <alignment horizontal="justify" vertical="center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justify" vertical="center"/>
    </xf>
    <xf numFmtId="49" fontId="5" fillId="0" borderId="9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justify" vertical="center"/>
    </xf>
    <xf numFmtId="0" fontId="4" fillId="0" borderId="11" xfId="0" applyFont="1" applyBorder="1" applyAlignment="1">
      <alignment horizontal="justify" vertical="center"/>
    </xf>
    <xf numFmtId="0" fontId="0" fillId="0" borderId="1" xfId="0" applyBorder="1"/>
    <xf numFmtId="49" fontId="5" fillId="0" borderId="7" xfId="0" applyNumberFormat="1" applyFont="1" applyBorder="1" applyAlignment="1">
      <alignment horizontal="center" vertical="center"/>
    </xf>
    <xf numFmtId="4" fontId="2" fillId="3" borderId="1" xfId="0" applyNumberFormat="1" applyFont="1" applyFill="1" applyBorder="1" applyAlignment="1">
      <alignment vertical="center" wrapText="1"/>
    </xf>
    <xf numFmtId="4" fontId="0" fillId="0" borderId="1" xfId="0" applyNumberFormat="1" applyBorder="1"/>
    <xf numFmtId="4" fontId="2" fillId="4" borderId="1" xfId="0" applyNumberFormat="1" applyFont="1" applyFill="1" applyBorder="1" applyAlignment="1">
      <alignment vertical="center" wrapText="1"/>
    </xf>
    <xf numFmtId="4" fontId="0" fillId="5" borderId="1" xfId="0" applyNumberFormat="1" applyFill="1" applyBorder="1"/>
    <xf numFmtId="0" fontId="0" fillId="3" borderId="0" xfId="0" applyFill="1"/>
    <xf numFmtId="0" fontId="7" fillId="11" borderId="0" xfId="0" applyFont="1" applyFill="1"/>
    <xf numFmtId="0" fontId="0" fillId="8" borderId="0" xfId="0" applyFill="1"/>
    <xf numFmtId="0" fontId="0" fillId="12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9" borderId="0" xfId="0" applyFill="1" applyAlignment="1">
      <alignment vertical="center"/>
    </xf>
    <xf numFmtId="0" fontId="0" fillId="11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4" fontId="0" fillId="0" borderId="0" xfId="0" applyNumberFormat="1"/>
    <xf numFmtId="0" fontId="8" fillId="13" borderId="0" xfId="0" applyFont="1" applyFill="1"/>
    <xf numFmtId="0" fontId="0" fillId="13" borderId="0" xfId="0" applyFill="1"/>
    <xf numFmtId="2" fontId="0" fillId="12" borderId="0" xfId="0" applyNumberFormat="1" applyFill="1"/>
    <xf numFmtId="0" fontId="0" fillId="4" borderId="0" xfId="0" applyFill="1"/>
    <xf numFmtId="0" fontId="0" fillId="4" borderId="0" xfId="0" applyFill="1" applyAlignment="1">
      <alignment vertical="center"/>
    </xf>
    <xf numFmtId="0" fontId="7" fillId="9" borderId="0" xfId="0" applyFont="1" applyFill="1"/>
    <xf numFmtId="0" fontId="0" fillId="9" borderId="0" xfId="0" applyFill="1" applyAlignment="1">
      <alignment horizontal="center" vertical="center"/>
    </xf>
    <xf numFmtId="2" fontId="0" fillId="4" borderId="0" xfId="0" applyNumberFormat="1" applyFill="1"/>
    <xf numFmtId="0" fontId="0" fillId="0" borderId="1" xfId="0" applyBorder="1" applyAlignment="1"/>
    <xf numFmtId="0" fontId="0" fillId="9" borderId="1" xfId="0" applyFill="1" applyBorder="1" applyAlignment="1">
      <alignment horizontal="center"/>
    </xf>
    <xf numFmtId="4" fontId="0" fillId="9" borderId="1" xfId="0" applyNumberFormat="1" applyFill="1" applyBorder="1"/>
    <xf numFmtId="0" fontId="0" fillId="5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4" fontId="0" fillId="5" borderId="1" xfId="0" applyNumberFormat="1" applyFill="1" applyBorder="1" applyAlignment="1">
      <alignment vertical="center"/>
    </xf>
    <xf numFmtId="4" fontId="0" fillId="9" borderId="1" xfId="0" applyNumberFormat="1" applyFill="1" applyBorder="1" applyAlignment="1">
      <alignment vertical="center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0" fillId="5" borderId="1" xfId="0" applyFill="1" applyBorder="1" applyAlignment="1"/>
    <xf numFmtId="0" fontId="5" fillId="0" borderId="7" xfId="0" applyFont="1" applyBorder="1" applyAlignment="1">
      <alignment horizontal="center"/>
    </xf>
    <xf numFmtId="0" fontId="4" fillId="0" borderId="8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7" borderId="1" xfId="0" applyFill="1" applyBorder="1" applyAlignment="1"/>
    <xf numFmtId="0" fontId="0" fillId="6" borderId="1" xfId="0" applyFill="1" applyBorder="1" applyAlignment="1"/>
    <xf numFmtId="3" fontId="2" fillId="3" borderId="1" xfId="0" applyNumberFormat="1" applyFont="1" applyFill="1" applyBorder="1" applyAlignment="1">
      <alignment wrapText="1"/>
    </xf>
    <xf numFmtId="3" fontId="2" fillId="4" borderId="1" xfId="0" applyNumberFormat="1" applyFont="1" applyFill="1" applyBorder="1" applyAlignment="1">
      <alignment wrapText="1"/>
    </xf>
    <xf numFmtId="3" fontId="0" fillId="5" borderId="1" xfId="0" applyNumberFormat="1" applyFill="1" applyBorder="1" applyAlignment="1"/>
    <xf numFmtId="3" fontId="0" fillId="9" borderId="1" xfId="0" applyNumberFormat="1" applyFill="1" applyBorder="1" applyAlignment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wrapText="1"/>
    </xf>
    <xf numFmtId="0" fontId="6" fillId="0" borderId="8" xfId="0" applyFont="1" applyBorder="1" applyAlignment="1">
      <alignment horizontal="justify"/>
    </xf>
    <xf numFmtId="0" fontId="0" fillId="9" borderId="1" xfId="0" applyFill="1" applyBorder="1" applyAlignment="1"/>
    <xf numFmtId="49" fontId="5" fillId="0" borderId="9" xfId="0" applyNumberFormat="1" applyFont="1" applyBorder="1" applyAlignment="1">
      <alignment horizontal="center"/>
    </xf>
    <xf numFmtId="0" fontId="4" fillId="0" borderId="10" xfId="0" applyFont="1" applyBorder="1" applyAlignment="1"/>
    <xf numFmtId="0" fontId="4" fillId="0" borderId="10" xfId="0" applyFont="1" applyBorder="1" applyAlignment="1">
      <alignment wrapText="1"/>
    </xf>
    <xf numFmtId="0" fontId="4" fillId="0" borderId="10" xfId="0" applyFont="1" applyBorder="1" applyAlignment="1">
      <alignment horizontal="justify"/>
    </xf>
    <xf numFmtId="49" fontId="5" fillId="0" borderId="7" xfId="0" applyNumberFormat="1" applyFont="1" applyBorder="1" applyAlignment="1">
      <alignment horizontal="center"/>
    </xf>
    <xf numFmtId="0" fontId="6" fillId="0" borderId="10" xfId="0" applyFont="1" applyBorder="1" applyAlignment="1">
      <alignment horizontal="justify"/>
    </xf>
    <xf numFmtId="3" fontId="0" fillId="10" borderId="1" xfId="0" applyNumberFormat="1" applyFill="1" applyBorder="1" applyAlignment="1"/>
    <xf numFmtId="3" fontId="0" fillId="4" borderId="1" xfId="0" applyNumberFormat="1" applyFill="1" applyBorder="1" applyAlignment="1"/>
    <xf numFmtId="0" fontId="4" fillId="0" borderId="11" xfId="0" applyFont="1" applyBorder="1" applyAlignment="1">
      <alignment horizontal="justify"/>
    </xf>
    <xf numFmtId="0" fontId="0" fillId="14" borderId="0" xfId="0" applyFill="1"/>
    <xf numFmtId="2" fontId="0" fillId="14" borderId="0" xfId="0" applyNumberFormat="1" applyFill="1"/>
    <xf numFmtId="2" fontId="0" fillId="0" borderId="0" xfId="0" applyNumberFormat="1" applyFill="1"/>
    <xf numFmtId="0" fontId="0" fillId="15" borderId="0" xfId="0" applyFill="1"/>
    <xf numFmtId="0" fontId="0" fillId="11" borderId="0" xfId="0" applyFill="1" applyAlignment="1">
      <alignment vertical="center"/>
    </xf>
    <xf numFmtId="2" fontId="0" fillId="11" borderId="0" xfId="0" applyNumberFormat="1" applyFill="1" applyAlignment="1">
      <alignment vertical="center"/>
    </xf>
    <xf numFmtId="0" fontId="7" fillId="11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0" fillId="16" borderId="1" xfId="0" applyFill="1" applyBorder="1" applyAlignment="1">
      <alignment horizontal="center"/>
    </xf>
    <xf numFmtId="3" fontId="0" fillId="16" borderId="1" xfId="0" applyNumberFormat="1" applyFill="1" applyBorder="1" applyAlignment="1"/>
    <xf numFmtId="3" fontId="9" fillId="16" borderId="1" xfId="0" applyNumberFormat="1" applyFont="1" applyFill="1" applyBorder="1" applyAlignment="1">
      <alignment horizontal="right"/>
    </xf>
    <xf numFmtId="0" fontId="0" fillId="16" borderId="1" xfId="0" applyFill="1" applyBorder="1" applyAlignment="1"/>
    <xf numFmtId="0" fontId="0" fillId="16" borderId="0" xfId="0" applyFill="1"/>
    <xf numFmtId="0" fontId="0" fillId="16" borderId="0" xfId="0" applyFill="1" applyAlignment="1">
      <alignment vertical="center"/>
    </xf>
    <xf numFmtId="4" fontId="0" fillId="16" borderId="1" xfId="0" applyNumberFormat="1" applyFill="1" applyBorder="1" applyAlignment="1">
      <alignment vertical="center"/>
    </xf>
    <xf numFmtId="4" fontId="0" fillId="16" borderId="1" xfId="0" applyNumberFormat="1" applyFill="1" applyBorder="1"/>
    <xf numFmtId="2" fontId="0" fillId="16" borderId="0" xfId="0" applyNumberFormat="1" applyFill="1"/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0" fillId="0" borderId="6" xfId="0" applyBorder="1" applyAlignment="1"/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0" fillId="0" borderId="3" xfId="0" applyBorder="1" applyAlignment="1"/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7" fillId="16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8"/>
  <sheetViews>
    <sheetView tabSelected="1" topLeftCell="B1" workbookViewId="0">
      <selection activeCell="AK15" sqref="AK15"/>
    </sheetView>
  </sheetViews>
  <sheetFormatPr defaultRowHeight="15" x14ac:dyDescent="0.25"/>
  <cols>
    <col min="2" max="2" width="25.5703125" customWidth="1"/>
    <col min="4" max="13" width="0" hidden="1" customWidth="1"/>
    <col min="14" max="15" width="10" bestFit="1" customWidth="1"/>
    <col min="20" max="25" width="9.140625" style="11"/>
    <col min="29" max="29" width="9.140625" style="33"/>
    <col min="34" max="34" width="9.140625" style="11"/>
  </cols>
  <sheetData>
    <row r="1" spans="1:37" ht="15" customHeight="1" x14ac:dyDescent="0.25">
      <c r="A1" s="104" t="s">
        <v>0</v>
      </c>
      <c r="B1" s="104" t="s">
        <v>1</v>
      </c>
      <c r="C1" s="104" t="s">
        <v>2</v>
      </c>
      <c r="D1" s="104" t="s">
        <v>14</v>
      </c>
      <c r="E1" s="104"/>
      <c r="F1" s="104"/>
      <c r="G1" s="104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</row>
    <row r="2" spans="1:37" ht="15" customHeight="1" x14ac:dyDescent="0.25">
      <c r="A2" s="104"/>
      <c r="B2" s="104"/>
      <c r="C2" s="104"/>
      <c r="D2" s="104"/>
      <c r="E2" s="104"/>
      <c r="F2" s="104"/>
      <c r="G2" s="104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</row>
    <row r="3" spans="1:37" x14ac:dyDescent="0.25">
      <c r="A3" s="104"/>
      <c r="B3" s="104"/>
      <c r="C3" s="104"/>
      <c r="D3" s="104"/>
      <c r="E3" s="104"/>
      <c r="F3" s="104"/>
      <c r="G3" s="104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</row>
    <row r="4" spans="1:37" x14ac:dyDescent="0.25">
      <c r="A4" s="104"/>
      <c r="B4" s="104"/>
      <c r="C4" s="104"/>
      <c r="D4" s="104"/>
      <c r="E4" s="104"/>
      <c r="F4" s="104"/>
      <c r="G4" s="104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</row>
    <row r="5" spans="1:37" ht="30" x14ac:dyDescent="0.25">
      <c r="A5" s="104"/>
      <c r="B5" s="104"/>
      <c r="C5" s="104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29" t="s">
        <v>62</v>
      </c>
      <c r="AB5" s="43" t="s">
        <v>62</v>
      </c>
      <c r="AC5" s="33" t="s">
        <v>62</v>
      </c>
      <c r="AD5" s="94" t="s">
        <v>62</v>
      </c>
      <c r="AE5" s="11" t="s">
        <v>62</v>
      </c>
      <c r="AF5" s="11" t="s">
        <v>62</v>
      </c>
      <c r="AG5" s="30" t="s">
        <v>63</v>
      </c>
      <c r="AH5" s="45"/>
      <c r="AI5" s="31" t="s">
        <v>64</v>
      </c>
      <c r="AJ5" s="32" t="s">
        <v>65</v>
      </c>
      <c r="AK5" s="33" t="s">
        <v>66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90">
        <v>10</v>
      </c>
      <c r="U6" s="90">
        <v>11</v>
      </c>
      <c r="V6" s="49">
        <v>12</v>
      </c>
      <c r="W6" s="49">
        <v>13</v>
      </c>
      <c r="X6" s="49">
        <v>14</v>
      </c>
      <c r="Y6" s="49">
        <v>15</v>
      </c>
      <c r="AA6" s="29">
        <v>19</v>
      </c>
      <c r="AB6" s="43">
        <v>20</v>
      </c>
      <c r="AC6" s="33">
        <v>21</v>
      </c>
      <c r="AD6" s="94">
        <v>22</v>
      </c>
      <c r="AE6">
        <v>23</v>
      </c>
      <c r="AF6">
        <v>24</v>
      </c>
    </row>
    <row r="7" spans="1:37" ht="15" customHeight="1" thickBot="1" x14ac:dyDescent="0.3">
      <c r="A7" s="102" t="s">
        <v>28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AA7" s="29"/>
      <c r="AB7" s="43"/>
      <c r="AD7" s="94"/>
    </row>
    <row r="8" spans="1:37" ht="80.25" customHeight="1" thickBot="1" x14ac:dyDescent="0.3">
      <c r="A8" s="59">
        <v>1</v>
      </c>
      <c r="B8" s="60" t="s">
        <v>29</v>
      </c>
      <c r="C8" s="61"/>
      <c r="D8" s="56"/>
      <c r="E8" s="56"/>
      <c r="F8" s="57"/>
      <c r="G8" s="57"/>
      <c r="H8" s="58"/>
      <c r="I8" s="58"/>
      <c r="J8" s="62"/>
      <c r="K8" s="62"/>
      <c r="L8" s="63"/>
      <c r="M8" s="63"/>
      <c r="N8" s="64">
        <v>60500</v>
      </c>
      <c r="O8" s="64">
        <v>61744</v>
      </c>
      <c r="P8" s="65">
        <v>61000</v>
      </c>
      <c r="Q8" s="65">
        <v>35968</v>
      </c>
      <c r="R8" s="66">
        <v>61000</v>
      </c>
      <c r="S8" s="66">
        <v>88463</v>
      </c>
      <c r="T8" s="91">
        <v>61000</v>
      </c>
      <c r="U8" s="92">
        <v>62718</v>
      </c>
      <c r="V8" s="67">
        <v>62000</v>
      </c>
      <c r="W8" s="67"/>
      <c r="X8" s="67">
        <v>62000</v>
      </c>
      <c r="Y8" s="67"/>
      <c r="AA8" s="34">
        <f>O8/N8</f>
        <v>1.0205619834710744</v>
      </c>
      <c r="AB8" s="44">
        <f>Q8/P8</f>
        <v>0.58963934426229503</v>
      </c>
      <c r="AC8" s="38">
        <f>S8/R8</f>
        <v>1.4502131147540984</v>
      </c>
      <c r="AD8" s="95">
        <f>U8/T8</f>
        <v>1.0281639344262294</v>
      </c>
      <c r="AE8" s="36">
        <f>W8/V8</f>
        <v>0</v>
      </c>
      <c r="AF8" s="35">
        <f>Y8/X8</f>
        <v>0</v>
      </c>
      <c r="AG8" s="37">
        <f>(AA8+AB8+AC8+AD8+AE8+AF8)/6</f>
        <v>0.68142972948561609</v>
      </c>
      <c r="AH8" s="87" t="s">
        <v>70</v>
      </c>
      <c r="AI8" s="85">
        <f>(AG8+AG9+AG12+AG13+AG14+AG15+AG18+AG20+AG21+AG22+AG24+AG26+AG27+AG28)/14</f>
        <v>0.65822811610152421</v>
      </c>
      <c r="AJ8" s="86">
        <f>AI8*'финансовые показатели'!AG8</f>
        <v>0.43296807244506991</v>
      </c>
      <c r="AK8" s="85"/>
    </row>
    <row r="9" spans="1:37" ht="46.5" customHeight="1" thickBot="1" x14ac:dyDescent="0.3">
      <c r="A9" s="68">
        <v>2</v>
      </c>
      <c r="B9" s="69" t="s">
        <v>30</v>
      </c>
      <c r="C9" s="61"/>
      <c r="D9" s="56"/>
      <c r="E9" s="56"/>
      <c r="F9" s="57"/>
      <c r="G9" s="57"/>
      <c r="H9" s="58"/>
      <c r="I9" s="58"/>
      <c r="J9" s="62"/>
      <c r="K9" s="62"/>
      <c r="L9" s="63"/>
      <c r="M9" s="63"/>
      <c r="N9" s="64">
        <v>90</v>
      </c>
      <c r="O9" s="64">
        <v>90</v>
      </c>
      <c r="P9" s="65">
        <v>95</v>
      </c>
      <c r="Q9" s="65">
        <v>95</v>
      </c>
      <c r="R9" s="66">
        <v>100</v>
      </c>
      <c r="S9" s="66">
        <v>100</v>
      </c>
      <c r="T9" s="91">
        <v>100</v>
      </c>
      <c r="U9" s="92">
        <v>100</v>
      </c>
      <c r="V9" s="67">
        <v>100</v>
      </c>
      <c r="W9" s="67"/>
      <c r="X9" s="67">
        <v>100</v>
      </c>
      <c r="Y9" s="67"/>
      <c r="AA9" s="34">
        <f t="shared" ref="AA9:AA28" si="0">O9/N9</f>
        <v>1</v>
      </c>
      <c r="AB9" s="44">
        <f>Q9/P9</f>
        <v>1</v>
      </c>
      <c r="AC9" s="38">
        <f t="shared" ref="AC9:AC28" si="1">S9/R9</f>
        <v>1</v>
      </c>
      <c r="AD9" s="95">
        <f t="shared" ref="AD9:AD28" si="2">U9/T9</f>
        <v>1</v>
      </c>
      <c r="AE9" s="36">
        <f t="shared" ref="AE9:AE28" si="3">W9/V9</f>
        <v>0</v>
      </c>
      <c r="AF9" s="35">
        <f t="shared" ref="AF9:AF28" si="4">Y9/X9</f>
        <v>0</v>
      </c>
      <c r="AG9" s="37">
        <f t="shared" ref="AG9:AG28" si="5">(AA9+AB9+AC9+AD9+AE9+AF9)/6</f>
        <v>0.66666666666666663</v>
      </c>
      <c r="AH9" s="88">
        <v>2020</v>
      </c>
      <c r="AI9" s="43">
        <f>(AB8+AB9+AB12+AB13+AB14+AB15+AB18+AB20+AB21+AB22+AB24+AB26+AB27+AB28)/14</f>
        <v>0.8416753248412554</v>
      </c>
      <c r="AJ9" s="43">
        <f>AI9*'финансовые показатели'!AB8</f>
        <v>0.81925330452863621</v>
      </c>
      <c r="AK9" s="43" t="s">
        <v>69</v>
      </c>
    </row>
    <row r="10" spans="1:37" ht="30.75" customHeight="1" thickBot="1" x14ac:dyDescent="0.3">
      <c r="A10" s="106" t="s">
        <v>31</v>
      </c>
      <c r="B10" s="107"/>
      <c r="C10" s="107"/>
      <c r="D10" s="107"/>
      <c r="E10" s="107"/>
      <c r="F10" s="107"/>
      <c r="G10" s="107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AA10" s="34"/>
      <c r="AB10" s="44"/>
      <c r="AC10" s="38"/>
      <c r="AD10" s="95"/>
      <c r="AE10" s="36"/>
      <c r="AF10" s="35"/>
      <c r="AG10" s="37"/>
      <c r="AH10" s="89">
        <v>2021</v>
      </c>
      <c r="AI10" s="33">
        <f>(AC8+AC9+AC12+AC13+AC14+AC15+AC18+AC20+AC21+AC22+AC24+AC26+AC27+AC28)/14</f>
        <v>1.0153950532783209</v>
      </c>
      <c r="AJ10" s="33">
        <f>AI10*'финансовые показатели'!AC8</f>
        <v>1.0152824532287179</v>
      </c>
      <c r="AK10" s="33" t="s">
        <v>71</v>
      </c>
    </row>
    <row r="11" spans="1:37" ht="57" customHeight="1" thickBot="1" x14ac:dyDescent="0.3">
      <c r="A11" s="59">
        <v>1</v>
      </c>
      <c r="B11" s="70" t="s">
        <v>32</v>
      </c>
      <c r="C11" s="61"/>
      <c r="D11" s="56"/>
      <c r="E11" s="56"/>
      <c r="F11" s="57"/>
      <c r="G11" s="57"/>
      <c r="H11" s="58"/>
      <c r="I11" s="58"/>
      <c r="J11" s="62"/>
      <c r="K11" s="62"/>
      <c r="L11" s="63"/>
      <c r="M11" s="63"/>
      <c r="N11" s="56"/>
      <c r="O11" s="56"/>
      <c r="P11" s="57"/>
      <c r="Q11" s="57"/>
      <c r="R11" s="58"/>
      <c r="S11" s="58"/>
      <c r="T11" s="93"/>
      <c r="U11" s="93"/>
      <c r="V11" s="71"/>
      <c r="W11" s="71"/>
      <c r="X11" s="71"/>
      <c r="Y11" s="71"/>
      <c r="AA11" s="34"/>
      <c r="AB11" s="44"/>
      <c r="AC11" s="38"/>
      <c r="AD11" s="95"/>
      <c r="AE11" s="36"/>
      <c r="AF11" s="35"/>
      <c r="AG11" s="37"/>
      <c r="AH11" s="118">
        <v>2022</v>
      </c>
      <c r="AI11" s="94">
        <f>(AD8+AD9+AD12+AD13+AD14+AD15+AD18+AD20+AD21+AD22+AD24+AD26+AD27+AD28)/14</f>
        <v>1.0907211973133022</v>
      </c>
      <c r="AJ11" s="94">
        <f>AI11*'финансовые показатели'!AD8</f>
        <v>1.0861303581098538</v>
      </c>
      <c r="AK11" s="94" t="s">
        <v>71</v>
      </c>
    </row>
    <row r="12" spans="1:37" ht="15.75" thickBot="1" x14ac:dyDescent="0.3">
      <c r="A12" s="72" t="s">
        <v>37</v>
      </c>
      <c r="B12" s="73" t="s">
        <v>33</v>
      </c>
      <c r="C12" s="61"/>
      <c r="D12" s="56"/>
      <c r="E12" s="56"/>
      <c r="F12" s="57"/>
      <c r="G12" s="57"/>
      <c r="H12" s="58"/>
      <c r="I12" s="58"/>
      <c r="J12" s="62"/>
      <c r="K12" s="62"/>
      <c r="L12" s="63"/>
      <c r="M12" s="63"/>
      <c r="N12" s="56">
        <v>13</v>
      </c>
      <c r="O12" s="56">
        <v>13</v>
      </c>
      <c r="P12" s="57">
        <v>13</v>
      </c>
      <c r="Q12" s="57">
        <v>15</v>
      </c>
      <c r="R12" s="58">
        <v>14</v>
      </c>
      <c r="S12" s="58">
        <v>16</v>
      </c>
      <c r="T12" s="93">
        <v>14</v>
      </c>
      <c r="U12" s="93">
        <v>16</v>
      </c>
      <c r="V12" s="71">
        <v>14</v>
      </c>
      <c r="W12" s="71"/>
      <c r="X12" s="71">
        <v>15</v>
      </c>
      <c r="Y12" s="71"/>
      <c r="AA12" s="34">
        <f t="shared" si="0"/>
        <v>1</v>
      </c>
      <c r="AB12" s="44">
        <f>Q12/P12</f>
        <v>1.1538461538461537</v>
      </c>
      <c r="AC12" s="38">
        <f t="shared" si="1"/>
        <v>1.1428571428571428</v>
      </c>
      <c r="AD12" s="95">
        <f t="shared" si="2"/>
        <v>1.1428571428571428</v>
      </c>
      <c r="AE12" s="36">
        <f t="shared" si="3"/>
        <v>0</v>
      </c>
      <c r="AF12" s="35">
        <f t="shared" si="4"/>
        <v>0</v>
      </c>
      <c r="AG12" s="37">
        <f t="shared" si="5"/>
        <v>0.73992673992673996</v>
      </c>
      <c r="AH12" s="46"/>
    </row>
    <row r="13" spans="1:37" ht="27" thickBot="1" x14ac:dyDescent="0.3">
      <c r="A13" s="72" t="s">
        <v>38</v>
      </c>
      <c r="B13" s="74" t="s">
        <v>34</v>
      </c>
      <c r="C13" s="61"/>
      <c r="D13" s="56"/>
      <c r="E13" s="56"/>
      <c r="F13" s="57"/>
      <c r="G13" s="57"/>
      <c r="H13" s="58"/>
      <c r="I13" s="58"/>
      <c r="J13" s="62"/>
      <c r="K13" s="62"/>
      <c r="L13" s="63"/>
      <c r="M13" s="63"/>
      <c r="N13" s="56">
        <v>170</v>
      </c>
      <c r="O13" s="56">
        <v>167</v>
      </c>
      <c r="P13" s="57">
        <v>175</v>
      </c>
      <c r="Q13" s="57">
        <v>187</v>
      </c>
      <c r="R13" s="58">
        <v>180</v>
      </c>
      <c r="S13" s="58">
        <v>187</v>
      </c>
      <c r="T13" s="93">
        <v>180</v>
      </c>
      <c r="U13" s="93">
        <v>205</v>
      </c>
      <c r="V13" s="71">
        <v>185</v>
      </c>
      <c r="W13" s="71"/>
      <c r="X13" s="71">
        <v>190</v>
      </c>
      <c r="Y13" s="71"/>
      <c r="AA13" s="34">
        <f t="shared" si="0"/>
        <v>0.98235294117647054</v>
      </c>
      <c r="AB13" s="44">
        <f>Q13/P13</f>
        <v>1.0685714285714285</v>
      </c>
      <c r="AC13" s="38">
        <f t="shared" si="1"/>
        <v>1.038888888888889</v>
      </c>
      <c r="AD13" s="95">
        <f t="shared" si="2"/>
        <v>1.1388888888888888</v>
      </c>
      <c r="AE13" s="36">
        <f t="shared" si="3"/>
        <v>0</v>
      </c>
      <c r="AF13" s="35">
        <f t="shared" si="4"/>
        <v>0</v>
      </c>
      <c r="AG13" s="37">
        <f t="shared" si="5"/>
        <v>0.70478369125427953</v>
      </c>
      <c r="AH13" s="46"/>
    </row>
    <row r="14" spans="1:37" ht="51.75" customHeight="1" thickBot="1" x14ac:dyDescent="0.3">
      <c r="A14" s="72" t="s">
        <v>39</v>
      </c>
      <c r="B14" s="69" t="s">
        <v>35</v>
      </c>
      <c r="C14" s="61"/>
      <c r="D14" s="56"/>
      <c r="E14" s="56"/>
      <c r="F14" s="57"/>
      <c r="G14" s="57"/>
      <c r="H14" s="58"/>
      <c r="I14" s="58"/>
      <c r="J14" s="62"/>
      <c r="K14" s="62"/>
      <c r="L14" s="63"/>
      <c r="M14" s="63"/>
      <c r="N14" s="56">
        <v>740</v>
      </c>
      <c r="O14" s="56">
        <v>1101</v>
      </c>
      <c r="P14" s="57">
        <v>745</v>
      </c>
      <c r="Q14" s="57">
        <v>751</v>
      </c>
      <c r="R14" s="58">
        <v>750</v>
      </c>
      <c r="S14" s="58">
        <v>750</v>
      </c>
      <c r="T14" s="93">
        <v>750</v>
      </c>
      <c r="U14" s="93">
        <v>801</v>
      </c>
      <c r="V14" s="71">
        <v>755</v>
      </c>
      <c r="W14" s="71"/>
      <c r="X14" s="71">
        <v>760</v>
      </c>
      <c r="Y14" s="71"/>
      <c r="AA14" s="34">
        <f t="shared" si="0"/>
        <v>1.4878378378378379</v>
      </c>
      <c r="AB14" s="44">
        <f t="shared" ref="AB14:AB26" si="6">Q14/P14</f>
        <v>1.0080536912751679</v>
      </c>
      <c r="AC14" s="38">
        <f t="shared" si="1"/>
        <v>1</v>
      </c>
      <c r="AD14" s="95">
        <f t="shared" si="2"/>
        <v>1.0680000000000001</v>
      </c>
      <c r="AE14" s="36">
        <f t="shared" si="3"/>
        <v>0</v>
      </c>
      <c r="AF14" s="35">
        <f t="shared" si="4"/>
        <v>0</v>
      </c>
      <c r="AG14" s="37">
        <f t="shared" si="5"/>
        <v>0.76064858818550096</v>
      </c>
      <c r="AH14" s="46"/>
    </row>
    <row r="15" spans="1:37" ht="27.75" customHeight="1" thickBot="1" x14ac:dyDescent="0.3">
      <c r="A15" s="72" t="s">
        <v>40</v>
      </c>
      <c r="B15" s="75" t="s">
        <v>36</v>
      </c>
      <c r="C15" s="61"/>
      <c r="D15" s="56"/>
      <c r="E15" s="56"/>
      <c r="F15" s="57"/>
      <c r="G15" s="57"/>
      <c r="H15" s="58"/>
      <c r="I15" s="58"/>
      <c r="J15" s="62"/>
      <c r="K15" s="62"/>
      <c r="L15" s="63"/>
      <c r="M15" s="63"/>
      <c r="N15" s="56">
        <v>285</v>
      </c>
      <c r="O15" s="56">
        <v>294</v>
      </c>
      <c r="P15" s="57">
        <v>290</v>
      </c>
      <c r="Q15" s="57">
        <v>212</v>
      </c>
      <c r="R15" s="58">
        <v>290</v>
      </c>
      <c r="S15" s="58">
        <v>373</v>
      </c>
      <c r="T15" s="93">
        <v>290</v>
      </c>
      <c r="U15" s="93">
        <v>298</v>
      </c>
      <c r="V15" s="71">
        <v>1</v>
      </c>
      <c r="W15" s="71"/>
      <c r="X15" s="71">
        <v>1</v>
      </c>
      <c r="Y15" s="71"/>
      <c r="AA15" s="34">
        <f t="shared" si="0"/>
        <v>1.0315789473684212</v>
      </c>
      <c r="AB15" s="44">
        <f>Q15/P15</f>
        <v>0.73103448275862071</v>
      </c>
      <c r="AC15" s="38">
        <f t="shared" si="1"/>
        <v>1.2862068965517242</v>
      </c>
      <c r="AD15" s="95">
        <f t="shared" si="2"/>
        <v>1.0275862068965518</v>
      </c>
      <c r="AE15" s="36">
        <f t="shared" si="3"/>
        <v>0</v>
      </c>
      <c r="AF15" s="35">
        <f t="shared" si="4"/>
        <v>0</v>
      </c>
      <c r="AG15" s="37">
        <f t="shared" si="5"/>
        <v>0.67940108892921958</v>
      </c>
      <c r="AH15" s="46"/>
    </row>
    <row r="16" spans="1:37" ht="15.75" thickBot="1" x14ac:dyDescent="0.3">
      <c r="A16" s="99" t="s">
        <v>41</v>
      </c>
      <c r="B16" s="100"/>
      <c r="C16" s="100"/>
      <c r="D16" s="100"/>
      <c r="E16" s="100"/>
      <c r="F16" s="100"/>
      <c r="G16" s="100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AA16" s="34"/>
      <c r="AB16" s="44"/>
      <c r="AC16" s="38"/>
      <c r="AD16" s="95"/>
      <c r="AE16" s="36"/>
      <c r="AF16" s="35"/>
      <c r="AG16" s="37"/>
      <c r="AH16" s="46"/>
    </row>
    <row r="17" spans="1:34" ht="39.75" thickBot="1" x14ac:dyDescent="0.3">
      <c r="A17" s="76">
        <v>2</v>
      </c>
      <c r="B17" s="70" t="s">
        <v>53</v>
      </c>
      <c r="C17" s="61"/>
      <c r="D17" s="56"/>
      <c r="E17" s="56"/>
      <c r="F17" s="57"/>
      <c r="G17" s="57"/>
      <c r="H17" s="58"/>
      <c r="I17" s="58"/>
      <c r="J17" s="62"/>
      <c r="K17" s="62"/>
      <c r="L17" s="63"/>
      <c r="M17" s="63"/>
      <c r="N17" s="64"/>
      <c r="O17" s="64"/>
      <c r="P17" s="57"/>
      <c r="Q17" s="57"/>
      <c r="R17" s="58"/>
      <c r="S17" s="58"/>
      <c r="T17" s="93"/>
      <c r="U17" s="93"/>
      <c r="V17" s="71"/>
      <c r="W17" s="71"/>
      <c r="X17" s="71"/>
      <c r="Y17" s="71"/>
      <c r="AA17" s="34"/>
      <c r="AB17" s="44"/>
      <c r="AC17" s="38"/>
      <c r="AD17" s="95"/>
      <c r="AE17" s="36"/>
      <c r="AF17" s="35"/>
      <c r="AG17" s="37"/>
      <c r="AH17" s="46"/>
    </row>
    <row r="18" spans="1:34" ht="39.75" thickBot="1" x14ac:dyDescent="0.3">
      <c r="A18" s="72" t="s">
        <v>54</v>
      </c>
      <c r="B18" s="75" t="s">
        <v>42</v>
      </c>
      <c r="C18" s="61"/>
      <c r="D18" s="56"/>
      <c r="E18" s="56"/>
      <c r="F18" s="57"/>
      <c r="G18" s="57"/>
      <c r="H18" s="58"/>
      <c r="I18" s="58"/>
      <c r="J18" s="62"/>
      <c r="K18" s="62"/>
      <c r="L18" s="63"/>
      <c r="M18" s="63"/>
      <c r="N18" s="64">
        <v>170030</v>
      </c>
      <c r="O18" s="64">
        <v>143300</v>
      </c>
      <c r="P18" s="65">
        <v>170040</v>
      </c>
      <c r="Q18" s="65">
        <v>168976</v>
      </c>
      <c r="R18" s="66">
        <v>170060</v>
      </c>
      <c r="S18" s="66">
        <v>156828</v>
      </c>
      <c r="T18" s="91">
        <v>170070</v>
      </c>
      <c r="U18" s="91">
        <v>137535</v>
      </c>
      <c r="V18" s="67">
        <v>170080</v>
      </c>
      <c r="W18" s="67"/>
      <c r="X18" s="67">
        <v>170090</v>
      </c>
      <c r="Y18" s="67"/>
      <c r="AA18" s="34">
        <f t="shared" si="0"/>
        <v>0.84279244839146028</v>
      </c>
      <c r="AB18" s="44">
        <f>Q18/P18</f>
        <v>0.99374264878852037</v>
      </c>
      <c r="AC18" s="38">
        <f t="shared" si="1"/>
        <v>0.92219216747030464</v>
      </c>
      <c r="AD18" s="95">
        <f t="shared" si="2"/>
        <v>0.80869641912153822</v>
      </c>
      <c r="AE18" s="36">
        <f t="shared" si="3"/>
        <v>0</v>
      </c>
      <c r="AF18" s="35">
        <f t="shared" si="4"/>
        <v>0</v>
      </c>
      <c r="AG18" s="37">
        <f t="shared" si="5"/>
        <v>0.59457061396197053</v>
      </c>
      <c r="AH18" s="46"/>
    </row>
    <row r="19" spans="1:34" ht="78" thickBot="1" x14ac:dyDescent="0.3">
      <c r="A19" s="72">
        <v>3</v>
      </c>
      <c r="B19" s="77" t="s">
        <v>43</v>
      </c>
      <c r="C19" s="61"/>
      <c r="D19" s="56"/>
      <c r="E19" s="56"/>
      <c r="F19" s="57"/>
      <c r="G19" s="57"/>
      <c r="H19" s="58"/>
      <c r="I19" s="58"/>
      <c r="J19" s="62"/>
      <c r="K19" s="62"/>
      <c r="L19" s="63"/>
      <c r="M19" s="63"/>
      <c r="N19" s="64"/>
      <c r="O19" s="64"/>
      <c r="P19" s="65"/>
      <c r="Q19" s="65"/>
      <c r="R19" s="66"/>
      <c r="S19" s="66"/>
      <c r="T19" s="91"/>
      <c r="U19" s="91"/>
      <c r="V19" s="67"/>
      <c r="W19" s="67"/>
      <c r="X19" s="67"/>
      <c r="Y19" s="67"/>
      <c r="AA19" s="34"/>
      <c r="AB19" s="44"/>
      <c r="AC19" s="38"/>
      <c r="AD19" s="95"/>
      <c r="AE19" s="36"/>
      <c r="AF19" s="35"/>
      <c r="AG19" s="37"/>
      <c r="AH19" s="46"/>
    </row>
    <row r="20" spans="1:34" ht="15.75" thickBot="1" x14ac:dyDescent="0.3">
      <c r="A20" s="72" t="s">
        <v>55</v>
      </c>
      <c r="B20" s="75" t="s">
        <v>44</v>
      </c>
      <c r="C20" s="61"/>
      <c r="D20" s="56"/>
      <c r="E20" s="56"/>
      <c r="F20" s="57"/>
      <c r="G20" s="57"/>
      <c r="H20" s="58"/>
      <c r="I20" s="58"/>
      <c r="J20" s="62"/>
      <c r="K20" s="62"/>
      <c r="L20" s="63"/>
      <c r="M20" s="63"/>
      <c r="N20" s="64">
        <v>15305</v>
      </c>
      <c r="O20" s="64">
        <v>15315</v>
      </c>
      <c r="P20" s="65">
        <v>15320</v>
      </c>
      <c r="Q20" s="65">
        <v>10289</v>
      </c>
      <c r="R20" s="66">
        <v>15330</v>
      </c>
      <c r="S20" s="66">
        <v>14845</v>
      </c>
      <c r="T20" s="91">
        <v>15340</v>
      </c>
      <c r="U20" s="91">
        <v>16465</v>
      </c>
      <c r="V20" s="67">
        <v>15350</v>
      </c>
      <c r="W20" s="67"/>
      <c r="X20" s="67">
        <v>15360</v>
      </c>
      <c r="Y20" s="67"/>
      <c r="AA20" s="34">
        <f t="shared" si="0"/>
        <v>1.0006533812479581</v>
      </c>
      <c r="AB20" s="44">
        <f>Q20/P20</f>
        <v>0.67160574412532636</v>
      </c>
      <c r="AC20" s="38">
        <f t="shared" si="1"/>
        <v>0.96836268754076971</v>
      </c>
      <c r="AD20" s="95">
        <f t="shared" si="2"/>
        <v>1.0733376792698825</v>
      </c>
      <c r="AE20" s="36">
        <f t="shared" si="3"/>
        <v>0</v>
      </c>
      <c r="AF20" s="35">
        <f t="shared" si="4"/>
        <v>0</v>
      </c>
      <c r="AG20" s="37">
        <f t="shared" si="5"/>
        <v>0.61899324869732275</v>
      </c>
      <c r="AH20" s="46"/>
    </row>
    <row r="21" spans="1:34" ht="15.75" thickBot="1" x14ac:dyDescent="0.3">
      <c r="A21" s="72" t="s">
        <v>56</v>
      </c>
      <c r="B21" s="75" t="s">
        <v>45</v>
      </c>
      <c r="C21" s="61"/>
      <c r="D21" s="56"/>
      <c r="E21" s="56"/>
      <c r="F21" s="57"/>
      <c r="G21" s="57"/>
      <c r="H21" s="58"/>
      <c r="I21" s="58"/>
      <c r="J21" s="62"/>
      <c r="K21" s="62"/>
      <c r="L21" s="63"/>
      <c r="M21" s="63"/>
      <c r="N21" s="64">
        <v>297205</v>
      </c>
      <c r="O21" s="64">
        <v>261750</v>
      </c>
      <c r="P21" s="65">
        <v>297210</v>
      </c>
      <c r="Q21" s="65">
        <v>136638</v>
      </c>
      <c r="R21" s="66">
        <v>297215</v>
      </c>
      <c r="S21" s="66">
        <v>241441</v>
      </c>
      <c r="T21" s="91">
        <v>297220</v>
      </c>
      <c r="U21" s="91">
        <v>340621</v>
      </c>
      <c r="V21" s="67">
        <v>297225</v>
      </c>
      <c r="W21" s="67"/>
      <c r="X21" s="67">
        <v>297230</v>
      </c>
      <c r="Y21" s="67"/>
      <c r="AA21" s="34">
        <f t="shared" si="0"/>
        <v>0.88070523712588955</v>
      </c>
      <c r="AB21" s="44">
        <f t="shared" si="6"/>
        <v>0.45973554052690019</v>
      </c>
      <c r="AC21" s="38">
        <f t="shared" si="1"/>
        <v>0.81234459902763989</v>
      </c>
      <c r="AD21" s="95">
        <f t="shared" si="2"/>
        <v>1.1460231478366194</v>
      </c>
      <c r="AE21" s="36">
        <f t="shared" si="3"/>
        <v>0</v>
      </c>
      <c r="AF21" s="35">
        <f t="shared" si="4"/>
        <v>0</v>
      </c>
      <c r="AG21" s="37">
        <f t="shared" si="5"/>
        <v>0.54980142075284155</v>
      </c>
      <c r="AH21" s="46"/>
    </row>
    <row r="22" spans="1:34" ht="27" thickBot="1" x14ac:dyDescent="0.3">
      <c r="A22" s="72" t="s">
        <v>57</v>
      </c>
      <c r="B22" s="75" t="s">
        <v>46</v>
      </c>
      <c r="C22" s="61"/>
      <c r="D22" s="56"/>
      <c r="E22" s="56"/>
      <c r="F22" s="57"/>
      <c r="G22" s="57"/>
      <c r="H22" s="58"/>
      <c r="I22" s="58"/>
      <c r="J22" s="62"/>
      <c r="K22" s="62"/>
      <c r="L22" s="63"/>
      <c r="M22" s="63"/>
      <c r="N22" s="64">
        <v>5695</v>
      </c>
      <c r="O22" s="64">
        <v>5994</v>
      </c>
      <c r="P22" s="65">
        <v>5710</v>
      </c>
      <c r="Q22" s="65">
        <v>6070</v>
      </c>
      <c r="R22" s="66">
        <v>5715</v>
      </c>
      <c r="S22" s="66">
        <v>5950</v>
      </c>
      <c r="T22" s="91">
        <v>5720</v>
      </c>
      <c r="U22" s="91">
        <v>6436</v>
      </c>
      <c r="V22" s="67">
        <v>5725</v>
      </c>
      <c r="W22" s="67"/>
      <c r="X22" s="67">
        <v>5730</v>
      </c>
      <c r="Y22" s="67"/>
      <c r="AA22" s="34">
        <f t="shared" si="0"/>
        <v>1.0525021949078139</v>
      </c>
      <c r="AB22" s="44">
        <f>Q22/P22</f>
        <v>1.063047285464098</v>
      </c>
      <c r="AC22" s="38">
        <f t="shared" si="1"/>
        <v>1.0411198600174978</v>
      </c>
      <c r="AD22" s="95">
        <f t="shared" si="2"/>
        <v>1.1251748251748253</v>
      </c>
      <c r="AE22" s="36">
        <f t="shared" si="3"/>
        <v>0</v>
      </c>
      <c r="AF22" s="35">
        <f t="shared" si="4"/>
        <v>0</v>
      </c>
      <c r="AG22" s="37">
        <f t="shared" si="5"/>
        <v>0.71364069426070575</v>
      </c>
      <c r="AH22" s="46"/>
    </row>
    <row r="23" spans="1:34" ht="52.5" thickBot="1" x14ac:dyDescent="0.3">
      <c r="A23" s="72">
        <v>4</v>
      </c>
      <c r="B23" s="77" t="s">
        <v>47</v>
      </c>
      <c r="C23" s="61"/>
      <c r="D23" s="56"/>
      <c r="E23" s="56"/>
      <c r="F23" s="57"/>
      <c r="G23" s="57"/>
      <c r="H23" s="58"/>
      <c r="I23" s="58"/>
      <c r="J23" s="62"/>
      <c r="K23" s="62"/>
      <c r="L23" s="63"/>
      <c r="M23" s="63"/>
      <c r="N23" s="64"/>
      <c r="O23" s="64"/>
      <c r="P23" s="65"/>
      <c r="Q23" s="65"/>
      <c r="R23" s="66"/>
      <c r="S23" s="66"/>
      <c r="T23" s="91"/>
      <c r="U23" s="91"/>
      <c r="V23" s="67"/>
      <c r="W23" s="67"/>
      <c r="X23" s="67"/>
      <c r="Y23" s="67"/>
      <c r="AA23" s="34"/>
      <c r="AB23" s="44"/>
      <c r="AC23" s="38"/>
      <c r="AD23" s="95"/>
      <c r="AE23" s="36"/>
      <c r="AF23" s="35"/>
      <c r="AG23" s="37"/>
      <c r="AH23" s="46"/>
    </row>
    <row r="24" spans="1:34" ht="52.5" thickBot="1" x14ac:dyDescent="0.3">
      <c r="A24" s="72" t="s">
        <v>58</v>
      </c>
      <c r="B24" s="75" t="s">
        <v>48</v>
      </c>
      <c r="C24" s="61"/>
      <c r="D24" s="56"/>
      <c r="E24" s="56"/>
      <c r="F24" s="57"/>
      <c r="G24" s="57"/>
      <c r="H24" s="58"/>
      <c r="I24" s="58"/>
      <c r="J24" s="62"/>
      <c r="K24" s="62"/>
      <c r="L24" s="63"/>
      <c r="M24" s="63"/>
      <c r="N24" s="64">
        <v>10</v>
      </c>
      <c r="O24" s="64">
        <v>11</v>
      </c>
      <c r="P24" s="65">
        <v>10</v>
      </c>
      <c r="Q24" s="65">
        <v>7</v>
      </c>
      <c r="R24" s="66">
        <v>10</v>
      </c>
      <c r="S24" s="66">
        <v>10</v>
      </c>
      <c r="T24" s="91">
        <v>10</v>
      </c>
      <c r="U24" s="91">
        <v>10</v>
      </c>
      <c r="V24" s="67">
        <v>10</v>
      </c>
      <c r="W24" s="67"/>
      <c r="X24" s="67">
        <v>10</v>
      </c>
      <c r="Y24" s="67"/>
      <c r="AA24" s="34">
        <f t="shared" si="0"/>
        <v>1.1000000000000001</v>
      </c>
      <c r="AB24" s="44">
        <f>Q24/P24</f>
        <v>0.7</v>
      </c>
      <c r="AC24" s="38">
        <f t="shared" si="1"/>
        <v>1</v>
      </c>
      <c r="AD24" s="95">
        <f t="shared" si="2"/>
        <v>1</v>
      </c>
      <c r="AE24" s="36">
        <f t="shared" si="3"/>
        <v>0</v>
      </c>
      <c r="AF24" s="35">
        <f t="shared" si="4"/>
        <v>0</v>
      </c>
      <c r="AG24" s="37">
        <f t="shared" si="5"/>
        <v>0.6333333333333333</v>
      </c>
      <c r="AH24" s="46"/>
    </row>
    <row r="25" spans="1:34" ht="39.75" thickBot="1" x14ac:dyDescent="0.3">
      <c r="A25" s="72">
        <v>5</v>
      </c>
      <c r="B25" s="77" t="s">
        <v>49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78"/>
      <c r="O25" s="78"/>
      <c r="P25" s="79"/>
      <c r="Q25" s="79"/>
      <c r="R25" s="66"/>
      <c r="S25" s="66"/>
      <c r="T25" s="91"/>
      <c r="U25" s="91"/>
      <c r="V25" s="67"/>
      <c r="W25" s="67"/>
      <c r="X25" s="67"/>
      <c r="Y25" s="67"/>
      <c r="AA25" s="34"/>
      <c r="AB25" s="44"/>
      <c r="AC25" s="38"/>
      <c r="AD25" s="95"/>
      <c r="AE25" s="36"/>
      <c r="AF25" s="35"/>
      <c r="AG25" s="37"/>
      <c r="AH25" s="46"/>
    </row>
    <row r="26" spans="1:34" ht="27" thickBot="1" x14ac:dyDescent="0.3">
      <c r="A26" s="72" t="s">
        <v>59</v>
      </c>
      <c r="B26" s="75" t="s">
        <v>50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78">
        <v>620</v>
      </c>
      <c r="O26" s="78">
        <v>502</v>
      </c>
      <c r="P26" s="79">
        <v>625</v>
      </c>
      <c r="Q26" s="79">
        <v>391</v>
      </c>
      <c r="R26" s="66">
        <v>630</v>
      </c>
      <c r="S26" s="66">
        <v>420</v>
      </c>
      <c r="T26" s="91">
        <v>635</v>
      </c>
      <c r="U26" s="91">
        <v>704</v>
      </c>
      <c r="V26" s="67">
        <v>640</v>
      </c>
      <c r="W26" s="67"/>
      <c r="X26" s="67">
        <v>645</v>
      </c>
      <c r="Y26" s="67"/>
      <c r="AA26" s="34">
        <f t="shared" si="0"/>
        <v>0.80967741935483872</v>
      </c>
      <c r="AB26" s="44">
        <f t="shared" si="6"/>
        <v>0.62560000000000004</v>
      </c>
      <c r="AC26" s="38">
        <f t="shared" si="1"/>
        <v>0.66666666666666663</v>
      </c>
      <c r="AD26" s="95">
        <f t="shared" si="2"/>
        <v>1.1086614173228346</v>
      </c>
      <c r="AE26" s="36">
        <f t="shared" si="3"/>
        <v>0</v>
      </c>
      <c r="AF26" s="35">
        <f t="shared" si="4"/>
        <v>0</v>
      </c>
      <c r="AG26" s="37">
        <f t="shared" si="5"/>
        <v>0.53510091722405673</v>
      </c>
      <c r="AH26" s="46"/>
    </row>
    <row r="27" spans="1:34" ht="27" thickBot="1" x14ac:dyDescent="0.3">
      <c r="A27" s="72" t="s">
        <v>60</v>
      </c>
      <c r="B27" s="75" t="s">
        <v>51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78">
        <v>1660</v>
      </c>
      <c r="O27" s="78">
        <v>1471</v>
      </c>
      <c r="P27" s="79">
        <v>1670</v>
      </c>
      <c r="Q27" s="79">
        <v>896</v>
      </c>
      <c r="R27" s="66">
        <v>1680</v>
      </c>
      <c r="S27" s="66">
        <v>1664</v>
      </c>
      <c r="T27" s="91">
        <v>1690</v>
      </c>
      <c r="U27" s="91">
        <v>2003</v>
      </c>
      <c r="V27" s="67">
        <v>1695</v>
      </c>
      <c r="W27" s="67"/>
      <c r="X27" s="67">
        <v>1700</v>
      </c>
      <c r="Y27" s="67"/>
      <c r="AA27" s="34">
        <f t="shared" si="0"/>
        <v>0.886144578313253</v>
      </c>
      <c r="AB27" s="44">
        <f>Q27/P27</f>
        <v>0.5365269461077844</v>
      </c>
      <c r="AC27" s="38">
        <f t="shared" si="1"/>
        <v>0.99047619047619051</v>
      </c>
      <c r="AD27" s="95">
        <f t="shared" si="2"/>
        <v>1.185207100591716</v>
      </c>
      <c r="AE27" s="36">
        <f t="shared" si="3"/>
        <v>0</v>
      </c>
      <c r="AF27" s="35">
        <f t="shared" si="4"/>
        <v>0</v>
      </c>
      <c r="AG27" s="37">
        <f t="shared" si="5"/>
        <v>0.59972580258149066</v>
      </c>
      <c r="AH27" s="46"/>
    </row>
    <row r="28" spans="1:34" ht="27" thickBot="1" x14ac:dyDescent="0.3">
      <c r="A28" s="72" t="s">
        <v>61</v>
      </c>
      <c r="B28" s="80" t="s">
        <v>52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78">
        <v>385</v>
      </c>
      <c r="O28" s="78">
        <v>357</v>
      </c>
      <c r="P28" s="79">
        <v>390</v>
      </c>
      <c r="Q28" s="79">
        <v>461</v>
      </c>
      <c r="R28" s="66">
        <v>395</v>
      </c>
      <c r="S28" s="66">
        <v>354</v>
      </c>
      <c r="T28" s="91">
        <v>400</v>
      </c>
      <c r="U28" s="91">
        <v>567</v>
      </c>
      <c r="V28" s="67">
        <v>405</v>
      </c>
      <c r="W28" s="67"/>
      <c r="X28" s="67">
        <v>410</v>
      </c>
      <c r="Y28" s="67"/>
      <c r="AA28" s="34">
        <f t="shared" si="0"/>
        <v>0.92727272727272725</v>
      </c>
      <c r="AB28" s="44">
        <f>Q28/P28</f>
        <v>1.1820512820512821</v>
      </c>
      <c r="AC28" s="38">
        <f t="shared" si="1"/>
        <v>0.89620253164556962</v>
      </c>
      <c r="AD28" s="95">
        <f t="shared" si="2"/>
        <v>1.4175</v>
      </c>
      <c r="AE28" s="36">
        <f t="shared" si="3"/>
        <v>0</v>
      </c>
      <c r="AF28" s="35">
        <f t="shared" si="4"/>
        <v>0</v>
      </c>
      <c r="AG28" s="37">
        <f t="shared" si="5"/>
        <v>0.73717109016159643</v>
      </c>
      <c r="AH28" s="46"/>
    </row>
  </sheetData>
  <mergeCells count="7">
    <mergeCell ref="A16:Y16"/>
    <mergeCell ref="A7:Y7"/>
    <mergeCell ref="D1:Y4"/>
    <mergeCell ref="A1:A5"/>
    <mergeCell ref="B1:B5"/>
    <mergeCell ref="C1:C5"/>
    <mergeCell ref="A10:Y10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7"/>
  <sheetViews>
    <sheetView topLeftCell="B1" workbookViewId="0">
      <selection activeCell="AD9" sqref="AD9"/>
    </sheetView>
  </sheetViews>
  <sheetFormatPr defaultRowHeight="15" x14ac:dyDescent="0.25"/>
  <cols>
    <col min="2" max="2" width="30.85546875" customWidth="1"/>
    <col min="4" max="13" width="0" hidden="1" customWidth="1"/>
    <col min="18" max="19" width="12.42578125" bestFit="1" customWidth="1"/>
    <col min="20" max="21" width="12.42578125" style="11" bestFit="1" customWidth="1"/>
    <col min="22" max="23" width="9.140625" style="11"/>
    <col min="24" max="24" width="10" style="11" bestFit="1" customWidth="1"/>
    <col min="25" max="25" width="9.140625" style="11"/>
    <col min="27" max="27" width="10.28515625" bestFit="1" customWidth="1"/>
    <col min="29" max="29" width="9.28515625" customWidth="1"/>
  </cols>
  <sheetData>
    <row r="1" spans="1:33" ht="15" customHeight="1" x14ac:dyDescent="0.25">
      <c r="A1" s="104" t="s">
        <v>0</v>
      </c>
      <c r="B1" s="104" t="s">
        <v>1</v>
      </c>
      <c r="C1" s="104" t="s">
        <v>2</v>
      </c>
      <c r="D1" s="114" t="s">
        <v>13</v>
      </c>
      <c r="E1" s="115"/>
      <c r="F1" s="115"/>
      <c r="G1" s="115"/>
      <c r="H1" s="116"/>
      <c r="I1" s="116"/>
      <c r="J1" s="116"/>
      <c r="K1" s="116"/>
      <c r="L1" s="116"/>
      <c r="M1" s="116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AA1" s="113" t="s">
        <v>27</v>
      </c>
      <c r="AB1" s="113"/>
      <c r="AC1" s="113"/>
      <c r="AD1" s="113"/>
      <c r="AE1" s="113"/>
    </row>
    <row r="2" spans="1:33" x14ac:dyDescent="0.25">
      <c r="A2" s="104"/>
      <c r="B2" s="104"/>
      <c r="C2" s="104"/>
      <c r="D2" s="114"/>
      <c r="E2" s="115"/>
      <c r="F2" s="115"/>
      <c r="G2" s="115"/>
      <c r="H2" s="116"/>
      <c r="I2" s="116"/>
      <c r="J2" s="116"/>
      <c r="K2" s="116"/>
      <c r="L2" s="116"/>
      <c r="M2" s="116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AA2" s="113"/>
      <c r="AB2" s="113"/>
      <c r="AC2" s="113"/>
      <c r="AD2" s="113"/>
      <c r="AE2" s="113"/>
    </row>
    <row r="3" spans="1:33" x14ac:dyDescent="0.25">
      <c r="A3" s="104"/>
      <c r="B3" s="104"/>
      <c r="C3" s="104"/>
      <c r="D3" s="114"/>
      <c r="E3" s="115"/>
      <c r="F3" s="115"/>
      <c r="G3" s="115"/>
      <c r="H3" s="116"/>
      <c r="I3" s="116"/>
      <c r="J3" s="116"/>
      <c r="K3" s="116"/>
      <c r="L3" s="116"/>
      <c r="M3" s="116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AA3" s="113"/>
      <c r="AB3" s="113"/>
      <c r="AC3" s="113"/>
      <c r="AD3" s="113"/>
      <c r="AE3" s="113"/>
    </row>
    <row r="4" spans="1:33" x14ac:dyDescent="0.25">
      <c r="A4" s="104"/>
      <c r="B4" s="104"/>
      <c r="C4" s="104"/>
      <c r="D4" s="111"/>
      <c r="E4" s="112"/>
      <c r="F4" s="112"/>
      <c r="G4" s="112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AA4" s="113"/>
      <c r="AB4" s="113"/>
      <c r="AC4" s="113"/>
      <c r="AD4" s="113"/>
      <c r="AE4" s="113"/>
    </row>
    <row r="5" spans="1:33" ht="30" x14ac:dyDescent="0.3">
      <c r="A5" s="104"/>
      <c r="B5" s="104"/>
      <c r="C5" s="104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40" t="s">
        <v>67</v>
      </c>
      <c r="AB5" s="41"/>
      <c r="AC5" s="41"/>
      <c r="AD5" s="41"/>
      <c r="AE5" s="41"/>
      <c r="AF5" s="41"/>
      <c r="AG5" s="84" t="s">
        <v>68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90">
        <v>10</v>
      </c>
      <c r="U6" s="90">
        <v>11</v>
      </c>
      <c r="V6" s="49">
        <v>12</v>
      </c>
      <c r="W6" s="49">
        <v>13</v>
      </c>
      <c r="X6" s="49">
        <v>14</v>
      </c>
      <c r="Y6" s="49">
        <v>15</v>
      </c>
      <c r="AA6" s="32">
        <v>2019</v>
      </c>
      <c r="AB6" s="43">
        <v>2020</v>
      </c>
      <c r="AC6" s="81">
        <v>2021</v>
      </c>
      <c r="AD6" s="94">
        <v>2022</v>
      </c>
      <c r="AE6">
        <v>2023</v>
      </c>
      <c r="AF6">
        <v>2024</v>
      </c>
      <c r="AG6" s="84"/>
    </row>
    <row r="7" spans="1:33" x14ac:dyDescent="0.25">
      <c r="A7" s="102" t="s">
        <v>28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AA7" s="32"/>
      <c r="AB7" s="43"/>
      <c r="AC7" s="81"/>
      <c r="AD7" s="94"/>
      <c r="AG7" s="84"/>
    </row>
    <row r="8" spans="1:33" ht="61.5" customHeight="1" thickBot="1" x14ac:dyDescent="0.3">
      <c r="A8" s="14">
        <v>2</v>
      </c>
      <c r="B8" s="15" t="s">
        <v>30</v>
      </c>
      <c r="C8" s="2" t="s">
        <v>72</v>
      </c>
      <c r="D8" s="4"/>
      <c r="E8" s="4"/>
      <c r="F8" s="6"/>
      <c r="G8" s="6"/>
      <c r="H8" s="51"/>
      <c r="I8" s="51"/>
      <c r="J8" s="52"/>
      <c r="K8" s="52"/>
      <c r="L8" s="53"/>
      <c r="M8" s="53"/>
      <c r="N8" s="25">
        <v>28593.57</v>
      </c>
      <c r="O8" s="25">
        <v>27953.89</v>
      </c>
      <c r="P8" s="27">
        <v>33426.74</v>
      </c>
      <c r="Q8" s="27">
        <v>32536.26</v>
      </c>
      <c r="R8" s="54">
        <v>36714901.479999997</v>
      </c>
      <c r="S8" s="54">
        <v>36710830.060000002</v>
      </c>
      <c r="T8" s="96">
        <v>38605657.770000003</v>
      </c>
      <c r="U8" s="96">
        <v>38443166.780000001</v>
      </c>
      <c r="V8" s="55">
        <v>30683.17</v>
      </c>
      <c r="W8" s="55"/>
      <c r="X8" s="55">
        <v>30683.17</v>
      </c>
      <c r="Y8" s="55"/>
      <c r="AA8" s="42">
        <f>O8/N8</f>
        <v>0.9776285367654336</v>
      </c>
      <c r="AB8" s="47">
        <f>Q8/P8</f>
        <v>0.97336024990770864</v>
      </c>
      <c r="AC8" s="82">
        <f>S8/R8</f>
        <v>0.99988910715170476</v>
      </c>
      <c r="AD8" s="98">
        <f>U8/T8</f>
        <v>0.99579100579070379</v>
      </c>
      <c r="AE8" s="83">
        <f>W8/V8</f>
        <v>0</v>
      </c>
      <c r="AF8" s="83">
        <f>Y8/X8</f>
        <v>0</v>
      </c>
      <c r="AG8" s="84">
        <f>(AA8+AB8+AC8+AD8+AE8+AF8)/6</f>
        <v>0.65777814993592509</v>
      </c>
    </row>
    <row r="9" spans="1:33" ht="15.75" thickBot="1" x14ac:dyDescent="0.3">
      <c r="A9" s="102" t="s">
        <v>31</v>
      </c>
      <c r="B9" s="109"/>
      <c r="C9" s="109"/>
      <c r="D9" s="109"/>
      <c r="E9" s="109"/>
      <c r="F9" s="109"/>
      <c r="G9" s="109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33" ht="39" thickBot="1" x14ac:dyDescent="0.3">
      <c r="A10" s="13">
        <v>1</v>
      </c>
      <c r="B10" s="16" t="s">
        <v>32</v>
      </c>
      <c r="C10" s="2"/>
      <c r="D10" s="4"/>
      <c r="E10" s="4"/>
      <c r="F10" s="6"/>
      <c r="G10" s="6"/>
      <c r="H10" s="51"/>
      <c r="I10" s="51"/>
      <c r="J10" s="52"/>
      <c r="K10" s="52"/>
      <c r="L10" s="53"/>
      <c r="M10" s="53"/>
      <c r="N10" s="25">
        <v>7817.14</v>
      </c>
      <c r="O10" s="25">
        <v>7547.28</v>
      </c>
      <c r="P10" s="27">
        <v>10600.84</v>
      </c>
      <c r="Q10" s="27">
        <v>10325.94</v>
      </c>
      <c r="R10" s="54">
        <v>10285368.91</v>
      </c>
      <c r="S10" s="54">
        <v>10285368.210000001</v>
      </c>
      <c r="T10" s="96">
        <v>13071142.35</v>
      </c>
      <c r="U10" s="96">
        <v>13016346.210000001</v>
      </c>
      <c r="V10" s="55">
        <v>9243.9699999999993</v>
      </c>
      <c r="W10" s="55"/>
      <c r="X10" s="55">
        <v>9243.9699999999993</v>
      </c>
      <c r="Y10" s="55"/>
      <c r="Z10" s="39"/>
    </row>
    <row r="11" spans="1:33" ht="15.75" thickBot="1" x14ac:dyDescent="0.3">
      <c r="A11" s="20" t="s">
        <v>37</v>
      </c>
      <c r="B11" s="17" t="s">
        <v>33</v>
      </c>
      <c r="C11" s="2"/>
      <c r="D11" s="4"/>
      <c r="E11" s="4"/>
      <c r="F11" s="6"/>
      <c r="G11" s="6"/>
      <c r="H11" s="7"/>
      <c r="I11" s="7"/>
      <c r="J11" s="9"/>
      <c r="K11" s="9"/>
      <c r="L11" s="8"/>
      <c r="M11" s="8"/>
      <c r="N11" s="25"/>
      <c r="O11" s="25"/>
      <c r="P11" s="27"/>
      <c r="Q11" s="27"/>
      <c r="R11" s="28"/>
      <c r="S11" s="28"/>
      <c r="T11" s="97"/>
      <c r="U11" s="97"/>
      <c r="V11" s="50"/>
      <c r="W11" s="50"/>
      <c r="X11" s="50"/>
      <c r="Y11" s="50"/>
    </row>
    <row r="12" spans="1:33" ht="26.25" thickBot="1" x14ac:dyDescent="0.3">
      <c r="A12" s="20" t="s">
        <v>38</v>
      </c>
      <c r="B12" s="18" t="s">
        <v>34</v>
      </c>
      <c r="C12" s="2"/>
      <c r="D12" s="4"/>
      <c r="E12" s="4"/>
      <c r="F12" s="6"/>
      <c r="G12" s="6"/>
      <c r="H12" s="7"/>
      <c r="I12" s="7"/>
      <c r="J12" s="9"/>
      <c r="K12" s="9"/>
      <c r="L12" s="8"/>
      <c r="M12" s="8"/>
      <c r="N12" s="25"/>
      <c r="O12" s="25"/>
      <c r="P12" s="27"/>
      <c r="Q12" s="27"/>
      <c r="R12" s="28"/>
      <c r="S12" s="28"/>
      <c r="T12" s="97"/>
      <c r="U12" s="97"/>
      <c r="V12" s="50"/>
      <c r="W12" s="50"/>
      <c r="X12" s="50"/>
      <c r="Y12" s="50"/>
    </row>
    <row r="13" spans="1:33" ht="26.25" thickBot="1" x14ac:dyDescent="0.3">
      <c r="A13" s="20" t="s">
        <v>39</v>
      </c>
      <c r="B13" s="15" t="s">
        <v>35</v>
      </c>
      <c r="C13" s="2"/>
      <c r="D13" s="4"/>
      <c r="E13" s="4"/>
      <c r="F13" s="6"/>
      <c r="G13" s="6"/>
      <c r="H13" s="7"/>
      <c r="I13" s="7"/>
      <c r="J13" s="9"/>
      <c r="K13" s="9"/>
      <c r="L13" s="8"/>
      <c r="M13" s="8"/>
      <c r="N13" s="25"/>
      <c r="O13" s="25"/>
      <c r="P13" s="27"/>
      <c r="Q13" s="27"/>
      <c r="R13" s="28"/>
      <c r="S13" s="28"/>
      <c r="T13" s="97"/>
      <c r="U13" s="97"/>
      <c r="V13" s="50"/>
      <c r="W13" s="50"/>
      <c r="X13" s="50"/>
      <c r="Y13" s="50"/>
    </row>
    <row r="14" spans="1:33" ht="26.25" thickBot="1" x14ac:dyDescent="0.3">
      <c r="A14" s="20" t="s">
        <v>40</v>
      </c>
      <c r="B14" s="19" t="s">
        <v>36</v>
      </c>
      <c r="C14" s="2"/>
      <c r="D14" s="4"/>
      <c r="E14" s="4"/>
      <c r="F14" s="6"/>
      <c r="G14" s="6"/>
      <c r="H14" s="7"/>
      <c r="I14" s="7"/>
      <c r="J14" s="9"/>
      <c r="K14" s="9"/>
      <c r="L14" s="8"/>
      <c r="M14" s="8"/>
      <c r="N14" s="25"/>
      <c r="O14" s="25"/>
      <c r="P14" s="27"/>
      <c r="Q14" s="27"/>
      <c r="R14" s="28"/>
      <c r="S14" s="28"/>
      <c r="T14" s="97"/>
      <c r="U14" s="97"/>
      <c r="V14" s="50"/>
      <c r="W14" s="50"/>
      <c r="X14" s="50"/>
      <c r="Y14" s="50"/>
    </row>
    <row r="15" spans="1:33" ht="15.75" thickBot="1" x14ac:dyDescent="0.3">
      <c r="A15" s="111" t="s">
        <v>41</v>
      </c>
      <c r="B15" s="112"/>
      <c r="C15" s="112"/>
      <c r="D15" s="112"/>
      <c r="E15" s="112"/>
      <c r="F15" s="112"/>
      <c r="G15" s="112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</row>
    <row r="16" spans="1:33" ht="26.25" thickBot="1" x14ac:dyDescent="0.3">
      <c r="A16" s="24">
        <v>2</v>
      </c>
      <c r="B16" s="16" t="s">
        <v>53</v>
      </c>
      <c r="C16" s="2"/>
      <c r="D16" s="4"/>
      <c r="E16" s="4"/>
      <c r="F16" s="6"/>
      <c r="G16" s="6"/>
      <c r="H16" s="7"/>
      <c r="I16" s="7"/>
      <c r="J16" s="9"/>
      <c r="K16" s="9"/>
      <c r="L16" s="8"/>
      <c r="M16" s="8"/>
      <c r="N16" s="25">
        <v>20776.43</v>
      </c>
      <c r="O16" s="25">
        <v>20406.61</v>
      </c>
      <c r="P16" s="27">
        <v>22825.9</v>
      </c>
      <c r="Q16" s="27">
        <v>22210.32</v>
      </c>
      <c r="R16" s="54">
        <v>26429532.57</v>
      </c>
      <c r="S16" s="54">
        <v>26425461.850000001</v>
      </c>
      <c r="T16" s="96">
        <v>25534515.420000002</v>
      </c>
      <c r="U16" s="96">
        <v>25192720.559999999</v>
      </c>
      <c r="V16" s="55">
        <v>21439.200000000001</v>
      </c>
      <c r="W16" s="55"/>
      <c r="X16" s="55">
        <v>21439.200000000001</v>
      </c>
      <c r="Y16" s="55"/>
    </row>
    <row r="17" spans="1:25" ht="26.25" thickBot="1" x14ac:dyDescent="0.3">
      <c r="A17" s="20" t="s">
        <v>54</v>
      </c>
      <c r="B17" s="19" t="s">
        <v>42</v>
      </c>
      <c r="C17" s="2"/>
      <c r="D17" s="4"/>
      <c r="E17" s="4"/>
      <c r="F17" s="6"/>
      <c r="G17" s="6"/>
      <c r="H17" s="7"/>
      <c r="I17" s="7"/>
      <c r="J17" s="9"/>
      <c r="K17" s="9"/>
      <c r="L17" s="8"/>
      <c r="M17" s="8"/>
      <c r="N17" s="25"/>
      <c r="O17" s="25"/>
      <c r="P17" s="27"/>
      <c r="Q17" s="27"/>
      <c r="R17" s="28"/>
      <c r="S17" s="28"/>
      <c r="T17" s="97"/>
      <c r="U17" s="97"/>
      <c r="V17" s="50"/>
      <c r="W17" s="50"/>
      <c r="X17" s="50"/>
      <c r="Y17" s="50"/>
    </row>
    <row r="18" spans="1:25" ht="51.75" thickBot="1" x14ac:dyDescent="0.3">
      <c r="A18" s="20">
        <v>3</v>
      </c>
      <c r="B18" s="21" t="s">
        <v>43</v>
      </c>
      <c r="C18" s="2"/>
      <c r="D18" s="4"/>
      <c r="E18" s="4"/>
      <c r="F18" s="6"/>
      <c r="G18" s="6"/>
      <c r="H18" s="7"/>
      <c r="I18" s="7"/>
      <c r="J18" s="9"/>
      <c r="K18" s="9"/>
      <c r="L18" s="8"/>
      <c r="M18" s="8"/>
      <c r="N18" s="25"/>
      <c r="O18" s="25"/>
      <c r="P18" s="27"/>
      <c r="Q18" s="27"/>
      <c r="R18" s="28"/>
      <c r="S18" s="28"/>
      <c r="T18" s="97"/>
      <c r="U18" s="97"/>
      <c r="V18" s="50"/>
      <c r="W18" s="50"/>
      <c r="X18" s="50"/>
      <c r="Y18" s="50"/>
    </row>
    <row r="19" spans="1:25" ht="15.75" thickBot="1" x14ac:dyDescent="0.3">
      <c r="A19" s="20" t="s">
        <v>55</v>
      </c>
      <c r="B19" s="19" t="s">
        <v>44</v>
      </c>
      <c r="C19" s="2"/>
      <c r="D19" s="4"/>
      <c r="E19" s="4"/>
      <c r="F19" s="6"/>
      <c r="G19" s="6"/>
      <c r="H19" s="7"/>
      <c r="I19" s="7"/>
      <c r="J19" s="9"/>
      <c r="K19" s="9"/>
      <c r="L19" s="8"/>
      <c r="M19" s="8"/>
      <c r="N19" s="25"/>
      <c r="O19" s="25"/>
      <c r="P19" s="27"/>
      <c r="Q19" s="27"/>
      <c r="R19" s="28"/>
      <c r="S19" s="28"/>
      <c r="T19" s="97"/>
      <c r="U19" s="97"/>
      <c r="V19" s="50"/>
      <c r="W19" s="50"/>
      <c r="X19" s="50"/>
      <c r="Y19" s="50"/>
    </row>
    <row r="20" spans="1:25" ht="15.75" thickBot="1" x14ac:dyDescent="0.3">
      <c r="A20" s="20" t="s">
        <v>56</v>
      </c>
      <c r="B20" s="19" t="s">
        <v>45</v>
      </c>
      <c r="C20" s="2"/>
      <c r="D20" s="4"/>
      <c r="E20" s="4"/>
      <c r="F20" s="6"/>
      <c r="G20" s="6"/>
      <c r="H20" s="7"/>
      <c r="I20" s="7"/>
      <c r="J20" s="9"/>
      <c r="K20" s="9"/>
      <c r="L20" s="8"/>
      <c r="M20" s="8"/>
      <c r="N20" s="25"/>
      <c r="O20" s="25"/>
      <c r="P20" s="27"/>
      <c r="Q20" s="27"/>
      <c r="R20" s="28"/>
      <c r="S20" s="28"/>
      <c r="T20" s="97"/>
      <c r="U20" s="97"/>
      <c r="V20" s="50"/>
      <c r="W20" s="50"/>
      <c r="X20" s="50"/>
      <c r="Y20" s="50"/>
    </row>
    <row r="21" spans="1:25" ht="26.25" thickBot="1" x14ac:dyDescent="0.3">
      <c r="A21" s="20" t="s">
        <v>57</v>
      </c>
      <c r="B21" s="19" t="s">
        <v>46</v>
      </c>
      <c r="C21" s="2"/>
      <c r="D21" s="4"/>
      <c r="E21" s="4"/>
      <c r="F21" s="6"/>
      <c r="G21" s="6"/>
      <c r="H21" s="7"/>
      <c r="I21" s="7"/>
      <c r="J21" s="9"/>
      <c r="K21" s="9"/>
      <c r="L21" s="8"/>
      <c r="M21" s="8"/>
      <c r="N21" s="25"/>
      <c r="O21" s="25"/>
      <c r="P21" s="27"/>
      <c r="Q21" s="27"/>
      <c r="R21" s="28"/>
      <c r="S21" s="28"/>
      <c r="T21" s="97"/>
      <c r="U21" s="97"/>
      <c r="V21" s="50"/>
      <c r="W21" s="50"/>
      <c r="X21" s="50"/>
      <c r="Y21" s="50"/>
    </row>
    <row r="22" spans="1:25" ht="39" thickBot="1" x14ac:dyDescent="0.3">
      <c r="A22" s="20">
        <v>4</v>
      </c>
      <c r="B22" s="21" t="s">
        <v>47</v>
      </c>
      <c r="C22" s="2"/>
      <c r="D22" s="4"/>
      <c r="E22" s="4"/>
      <c r="F22" s="6"/>
      <c r="G22" s="6"/>
      <c r="H22" s="7"/>
      <c r="I22" s="7"/>
      <c r="J22" s="9"/>
      <c r="K22" s="9"/>
      <c r="L22" s="8"/>
      <c r="M22" s="8"/>
      <c r="N22" s="25"/>
      <c r="O22" s="25"/>
      <c r="P22" s="27"/>
      <c r="Q22" s="27"/>
      <c r="R22" s="28"/>
      <c r="S22" s="28"/>
      <c r="T22" s="97"/>
      <c r="U22" s="97"/>
      <c r="V22" s="50"/>
      <c r="W22" s="50"/>
      <c r="X22" s="50"/>
      <c r="Y22" s="50"/>
    </row>
    <row r="23" spans="1:25" ht="39" thickBot="1" x14ac:dyDescent="0.3">
      <c r="A23" s="20" t="s">
        <v>58</v>
      </c>
      <c r="B23" s="19" t="s">
        <v>48</v>
      </c>
      <c r="C23" s="2"/>
      <c r="D23" s="4"/>
      <c r="E23" s="4"/>
      <c r="F23" s="6"/>
      <c r="G23" s="6"/>
      <c r="H23" s="7"/>
      <c r="I23" s="7"/>
      <c r="J23" s="9"/>
      <c r="K23" s="9"/>
      <c r="L23" s="8"/>
      <c r="M23" s="8"/>
      <c r="N23" s="25"/>
      <c r="O23" s="25"/>
      <c r="P23" s="27"/>
      <c r="Q23" s="27"/>
      <c r="R23" s="28"/>
      <c r="S23" s="28"/>
      <c r="T23" s="97"/>
      <c r="U23" s="97"/>
      <c r="V23" s="50"/>
      <c r="W23" s="50"/>
      <c r="X23" s="50"/>
      <c r="Y23" s="50"/>
    </row>
    <row r="24" spans="1:25" ht="26.25" thickBot="1" x14ac:dyDescent="0.3">
      <c r="A24" s="20">
        <v>5</v>
      </c>
      <c r="B24" s="21" t="s">
        <v>49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6"/>
      <c r="O24" s="26"/>
      <c r="P24" s="26"/>
      <c r="Q24" s="26"/>
      <c r="R24" s="26"/>
      <c r="S24" s="26"/>
      <c r="T24" s="50"/>
      <c r="U24" s="50"/>
      <c r="V24" s="50"/>
      <c r="W24" s="50"/>
      <c r="X24" s="50"/>
      <c r="Y24" s="50"/>
    </row>
    <row r="25" spans="1:25" ht="26.25" thickBot="1" x14ac:dyDescent="0.3">
      <c r="A25" s="20" t="s">
        <v>59</v>
      </c>
      <c r="B25" s="19" t="s">
        <v>50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6"/>
      <c r="O25" s="26"/>
      <c r="P25" s="26"/>
      <c r="Q25" s="26"/>
      <c r="R25" s="26"/>
      <c r="S25" s="26"/>
      <c r="T25" s="50"/>
      <c r="U25" s="50"/>
      <c r="V25" s="50"/>
      <c r="W25" s="50"/>
      <c r="X25" s="50"/>
      <c r="Y25" s="50"/>
    </row>
    <row r="26" spans="1:25" ht="26.25" thickBot="1" x14ac:dyDescent="0.3">
      <c r="A26" s="20" t="s">
        <v>60</v>
      </c>
      <c r="B26" s="19" t="s">
        <v>51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6"/>
      <c r="O26" s="26"/>
      <c r="P26" s="26"/>
      <c r="Q26" s="26"/>
      <c r="R26" s="26"/>
      <c r="S26" s="26"/>
      <c r="T26" s="50"/>
      <c r="U26" s="50"/>
      <c r="V26" s="50"/>
      <c r="W26" s="50"/>
      <c r="X26" s="50"/>
      <c r="Y26" s="50"/>
    </row>
    <row r="27" spans="1:25" ht="26.25" thickBot="1" x14ac:dyDescent="0.3">
      <c r="A27" s="20" t="s">
        <v>61</v>
      </c>
      <c r="B27" s="22" t="s">
        <v>52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6"/>
      <c r="O27" s="26"/>
      <c r="P27" s="26"/>
      <c r="Q27" s="26"/>
      <c r="R27" s="26"/>
      <c r="S27" s="26"/>
      <c r="T27" s="50"/>
      <c r="U27" s="50"/>
      <c r="V27" s="50"/>
      <c r="W27" s="50"/>
      <c r="X27" s="50"/>
      <c r="Y27" s="50"/>
    </row>
  </sheetData>
  <mergeCells count="8">
    <mergeCell ref="A7:Y7"/>
    <mergeCell ref="A9:Y9"/>
    <mergeCell ref="A15:Y15"/>
    <mergeCell ref="AA1:AE4"/>
    <mergeCell ref="A1:A5"/>
    <mergeCell ref="B1:B5"/>
    <mergeCell ref="C1:C5"/>
    <mergeCell ref="D1:Y4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2020-01-15T01:44:59Z</cp:lastPrinted>
  <dcterms:created xsi:type="dcterms:W3CDTF">2019-01-15T02:00:14Z</dcterms:created>
  <dcterms:modified xsi:type="dcterms:W3CDTF">2023-02-15T08:21:16Z</dcterms:modified>
</cp:coreProperties>
</file>