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 activeTab="1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I11" i="1" l="1"/>
  <c r="AE8" i="2"/>
  <c r="AJ11" i="1"/>
  <c r="AE10" i="2"/>
  <c r="AE11" i="2"/>
  <c r="AE14" i="2"/>
  <c r="AE21" i="2"/>
  <c r="AE22" i="2"/>
  <c r="AE24" i="2"/>
  <c r="AE25" i="2"/>
  <c r="AE26" i="2"/>
  <c r="AE27" i="2"/>
  <c r="AE28" i="2"/>
  <c r="AE30" i="2"/>
  <c r="AE32" i="2"/>
  <c r="AE33" i="2"/>
  <c r="AE34" i="2"/>
  <c r="AE36" i="2"/>
  <c r="AI10" i="1"/>
  <c r="AG12" i="1"/>
  <c r="AG9" i="1"/>
  <c r="AG8" i="1"/>
  <c r="AE22" i="1"/>
  <c r="AE15" i="1"/>
  <c r="AE12" i="1"/>
  <c r="AE10" i="1"/>
  <c r="AE9" i="1"/>
  <c r="AE8" i="1"/>
  <c r="AD8" i="1"/>
  <c r="AJ10" i="1" l="1"/>
  <c r="AI9" i="1"/>
  <c r="AD8" i="2"/>
  <c r="AG21" i="1" l="1"/>
  <c r="AG22" i="1"/>
  <c r="AG23" i="1"/>
  <c r="AC8" i="1" l="1"/>
  <c r="AJ9" i="1" l="1"/>
  <c r="AC21" i="1" l="1"/>
  <c r="AC19" i="1"/>
  <c r="AC16" i="1"/>
  <c r="AC17" i="1"/>
  <c r="AC15" i="1"/>
  <c r="AC13" i="1"/>
  <c r="AC12" i="1"/>
  <c r="AC10" i="1"/>
  <c r="AC9" i="1"/>
  <c r="AC8" i="2"/>
  <c r="AA9" i="1" l="1"/>
  <c r="AA8" i="1"/>
  <c r="AB8" i="2" l="1"/>
  <c r="AF8" i="2"/>
  <c r="AG8" i="2"/>
  <c r="AA8" i="2"/>
  <c r="AA16" i="1"/>
  <c r="AF10" i="1"/>
  <c r="AF12" i="1"/>
  <c r="AF13" i="1"/>
  <c r="AF15" i="1"/>
  <c r="AF16" i="1"/>
  <c r="AF17" i="1"/>
  <c r="AF19" i="1"/>
  <c r="AF9" i="1"/>
  <c r="AE13" i="1"/>
  <c r="AE16" i="1"/>
  <c r="AE17" i="1"/>
  <c r="AE19" i="1"/>
  <c r="AD10" i="1"/>
  <c r="AG10" i="1" s="1"/>
  <c r="AD12" i="1"/>
  <c r="AD13" i="1"/>
  <c r="AG13" i="1" s="1"/>
  <c r="AD15" i="1"/>
  <c r="AG15" i="1" s="1"/>
  <c r="AD16" i="1"/>
  <c r="AG16" i="1" s="1"/>
  <c r="AD17" i="1"/>
  <c r="AG17" i="1" s="1"/>
  <c r="AD19" i="1"/>
  <c r="AG19" i="1" s="1"/>
  <c r="AD9" i="1"/>
  <c r="AB10" i="1"/>
  <c r="AB12" i="1"/>
  <c r="AB13" i="1"/>
  <c r="AB15" i="1"/>
  <c r="AB16" i="1"/>
  <c r="AB17" i="1"/>
  <c r="AB19" i="1"/>
  <c r="AB21" i="1"/>
  <c r="AB22" i="1"/>
  <c r="AB23" i="1"/>
  <c r="AB8" i="1"/>
  <c r="AB9" i="1"/>
  <c r="AA10" i="1"/>
  <c r="AA12" i="1"/>
  <c r="AA13" i="1"/>
  <c r="AA15" i="1"/>
  <c r="AA17" i="1"/>
  <c r="AA19" i="1"/>
  <c r="AA21" i="1"/>
  <c r="AA22" i="1"/>
  <c r="AA23" i="1"/>
  <c r="AF8" i="1"/>
  <c r="AI8" i="1" l="1"/>
  <c r="AJ8" i="1" s="1"/>
  <c r="Z21" i="2"/>
  <c r="O30" i="2"/>
  <c r="O21" i="2"/>
  <c r="O22" i="2"/>
  <c r="O10" i="2"/>
</calcChain>
</file>

<file path=xl/sharedStrings.xml><?xml version="1.0" encoding="utf-8"?>
<sst xmlns="http://schemas.openxmlformats.org/spreadsheetml/2006/main" count="162" uniqueCount="112">
  <si>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</si>
  <si>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</si>
  <si>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</si>
  <si>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</si>
  <si>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</si>
  <si>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</si>
  <si>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1.</t>
  </si>
  <si>
    <t>2.</t>
  </si>
  <si>
    <t>Подпрограмма 1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</si>
  <si>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</si>
  <si>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</si>
  <si>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</si>
  <si>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</si>
  <si>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</si>
  <si>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</si>
  <si>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</si>
  <si>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</si>
  <si>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</si>
  <si>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</si>
  <si>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</si>
  <si>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</si>
  <si>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</si>
  <si>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</si>
  <si>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</si>
  <si>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</si>
  <si>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</si>
  <si>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</si>
  <si>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</si>
  <si>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</si>
  <si>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</si>
  <si>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</si>
  <si>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Производство молока</t>
  </si>
  <si>
    <t>тн</t>
  </si>
  <si>
    <t>Производство мяса</t>
  </si>
  <si>
    <t>3.</t>
  </si>
  <si>
    <t>Ввод в оборот земель сельскохозяйственного назначения</t>
  </si>
  <si>
    <t>га</t>
  </si>
  <si>
    <t>Подпрлграмма 2</t>
  </si>
  <si>
    <t>Подпрограмма 3</t>
  </si>
  <si>
    <t>Подпрограмма 4</t>
  </si>
  <si>
    <t>1.1</t>
  </si>
  <si>
    <t>1.2</t>
  </si>
  <si>
    <t>2.1</t>
  </si>
  <si>
    <t>2.2</t>
  </si>
  <si>
    <t>2.3</t>
  </si>
  <si>
    <t>Производство продукции животноводства в хозяйствах всех категорий</t>
  </si>
  <si>
    <t>Производство мяса на убой в живой массе в хозяйствах всех категорий</t>
  </si>
  <si>
    <t>Производство молока в хозяйствах всех категорий</t>
  </si>
  <si>
    <t>Производство продукции растениеводства в хозяйствах всех категрий</t>
  </si>
  <si>
    <t>3.1</t>
  </si>
  <si>
    <t>Производство молочной, мясной и плодово-ягодной продукции из местного сырья</t>
  </si>
  <si>
    <t>4.1</t>
  </si>
  <si>
    <t>4.2</t>
  </si>
  <si>
    <t>4.3</t>
  </si>
  <si>
    <t>Количество сельских поселений Слюдянского района, имеющих актуализированные документы территориального планирования</t>
  </si>
  <si>
    <t>Количество сельских поселений Слюдянского района, имеющих актуализированные документы градостроительного зонирования</t>
  </si>
  <si>
    <t>Количество сельских поселений Слюдянского района, имеющих поставленные на государственный кадастровый учет границы населенных пунктов</t>
  </si>
  <si>
    <t xml:space="preserve">ед. </t>
  </si>
  <si>
    <t>ед.</t>
  </si>
  <si>
    <t>тыс. руб</t>
  </si>
  <si>
    <t>тыс. руб.</t>
  </si>
  <si>
    <t>тн.</t>
  </si>
  <si>
    <t xml:space="preserve">тн. </t>
  </si>
  <si>
    <t xml:space="preserve">Муниципальная программа «Создание условий для развития сельскохозяйственного производства в поселениях  Слюдянского района» на 2019-2024 годы
</t>
  </si>
  <si>
    <t>Подпрограмма 1 «Развитие отрасли растениеводства»</t>
  </si>
  <si>
    <t>«Развитие плодово-ягодного растениеводства»</t>
  </si>
  <si>
    <t>Основное мероприятие 2 «Развитие овощеводства»</t>
  </si>
  <si>
    <t xml:space="preserve">Основное мероприятие 3
«Повышение плодородия земель сельскохозяйственного назначения»
</t>
  </si>
  <si>
    <t xml:space="preserve">Основное мероприятие 4
«Реализация проекта «Агрошкола»
</t>
  </si>
  <si>
    <t>Подпрограмма 2</t>
  </si>
  <si>
    <t>Подпрограмма 2 «Развитие отрасли животноводства и аквакультуры»</t>
  </si>
  <si>
    <t>Основное мероприятие 1 «Развитие молочной отрасли животноводства»</t>
  </si>
  <si>
    <t xml:space="preserve">Основное мероприятие 2 «Развитие мясной отрасли животноводства» </t>
  </si>
  <si>
    <t>Основное мероприятие 3 «Развитие аквакультуры»</t>
  </si>
  <si>
    <t>2.4</t>
  </si>
  <si>
    <t>Подпрограмма 3 «Развитие рынка сельскохозяйственной продукции, сырья и продовольствия»</t>
  </si>
  <si>
    <t>Основное мероприятие 1 «Развитие различных форм хозяйствования в АПК»</t>
  </si>
  <si>
    <t>в том числе:</t>
  </si>
  <si>
    <t>3.1.1 Поддержка деятельности Союза садоводов Слюдянского района (субсидирование некоммерческой организации)</t>
  </si>
  <si>
    <t>3.1.2 Продвижение сельскохозяйственной продукции на выставках, ярмарках и других мероприятиях, организации проведения обучающих семинаров и других мероприятий для субъектов сельскохозяйственной деятельности</t>
  </si>
  <si>
    <t>3.1.3 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</si>
  <si>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 xml:space="preserve">Основное мероприятие 2
«Развитие переработки сельскохозяйственной продукции»
</t>
  </si>
  <si>
    <t xml:space="preserve">Подпрограмма 4 «Обеспечение комплексного, пространственного и территориального развития сельских поселений Слюдянского района» </t>
  </si>
  <si>
    <t>Основное мероприятие 1 «Внесение изменений в документы территориального планирования сельских поселений Слюдянского района»</t>
  </si>
  <si>
    <t xml:space="preserve">Основное мероприятие 2 «Внесение изменений в документы градостроительного зонирования сельских поселений Слюдянского района» </t>
  </si>
  <si>
    <t>Основное мероприятие 3 Постановка границ населенных пунктов сельских поселений Слюдянского района на государственный кадастровый учет.</t>
  </si>
  <si>
    <t>1.3</t>
  </si>
  <si>
    <t>1.4</t>
  </si>
  <si>
    <t>3.2</t>
  </si>
  <si>
    <t>3.3</t>
  </si>
  <si>
    <t>3.4</t>
  </si>
  <si>
    <t>3.5</t>
  </si>
  <si>
    <t>3.6</t>
  </si>
  <si>
    <t>4.4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</si>
  <si>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</si>
  <si>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</si>
  <si>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</si>
  <si>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</si>
  <si>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</si>
  <si>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</si>
  <si>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</si>
  <si>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значения указываются по состоянию на 31.12.2021 года в соответствии с последней действующей редакцией постановления</t>
  </si>
  <si>
    <t xml:space="preserve">высокоэффективная </t>
  </si>
  <si>
    <t>за весь период</t>
  </si>
  <si>
    <t xml:space="preserve"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 </t>
  </si>
  <si>
    <t>Основное мероприятие 4 «Корректировка проектной документации по объекту «Строительство надземного пешеходного моста через р. Снежная в п. Новоснежная Слюдянского района Иркутской области»</t>
  </si>
  <si>
    <t>Основное мероприятие 5 "Постановка границ территориальных зон в населенных пунктах сельских поселений Слюдянского района на государственный кадастровый учет"</t>
  </si>
  <si>
    <t>Основное мероприятие 6  «Строительство надземного пешеходного моста через р. Снежная в п. Новоснежная Слюдянского района Иркутской области»</t>
  </si>
  <si>
    <t>4.5</t>
  </si>
  <si>
    <t>4.6</t>
  </si>
  <si>
    <t>4.7</t>
  </si>
  <si>
    <t>неэффективная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</si>
</sst>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0" fillId="5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3" borderId="0" xfId="0" applyFill="1"/>
    <xf numFmtId="0" fontId="5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1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2" fontId="0" fillId="12" borderId="0" xfId="0" applyNumberFormat="1" applyFill="1"/>
    <xf numFmtId="2" fontId="2" fillId="10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/>
    </xf>
    <xf numFmtId="0" fontId="2" fillId="10" borderId="1" xfId="0" applyFont="1" applyFill="1" applyBorder="1" applyAlignment="1">
      <alignment vertical="center" wrapText="1"/>
    </xf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2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5" fillId="9" borderId="0" xfId="0" applyFont="1" applyFill="1"/>
    <xf numFmtId="0" fontId="5" fillId="5" borderId="0" xfId="0" applyFont="1" applyFill="1" applyAlignment="1">
      <alignment horizontal="center" vertical="center"/>
    </xf>
    <xf numFmtId="0" fontId="5" fillId="5" borderId="0" xfId="0" applyFont="1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0" fillId="11" borderId="0" xfId="0" applyFill="1"/>
    <xf numFmtId="49" fontId="0" fillId="0" borderId="1" xfId="0" applyNumberFormat="1" applyBorder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0" fontId="0" fillId="0" borderId="0" xfId="0" applyFill="1"/>
    <xf numFmtId="0" fontId="5" fillId="5" borderId="0" xfId="0" applyFont="1" applyFill="1" applyAlignment="1">
      <alignment vertical="center"/>
    </xf>
    <xf numFmtId="0" fontId="7" fillId="13" borderId="12" xfId="0" applyFont="1" applyFill="1" applyBorder="1" applyAlignment="1">
      <alignment vertical="center" wrapText="1"/>
    </xf>
    <xf numFmtId="0" fontId="7" fillId="13" borderId="13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14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2" fontId="0" fillId="14" borderId="1" xfId="0" applyNumberFormat="1" applyFill="1" applyBorder="1" applyAlignment="1">
      <alignment horizontal="center" vertical="center" wrapText="1"/>
    </xf>
    <xf numFmtId="2" fontId="0" fillId="14" borderId="1" xfId="0" applyNumberForma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4" borderId="1" xfId="0" applyFill="1" applyBorder="1" applyAlignment="1">
      <alignment vertical="center"/>
    </xf>
    <xf numFmtId="2" fontId="0" fillId="14" borderId="1" xfId="0" applyNumberFormat="1" applyFill="1" applyBorder="1" applyAlignment="1">
      <alignment vertical="center"/>
    </xf>
    <xf numFmtId="0" fontId="0" fillId="14" borderId="0" xfId="0" applyFill="1"/>
    <xf numFmtId="2" fontId="0" fillId="14" borderId="0" xfId="0" applyNumberFormat="1" applyFill="1"/>
    <xf numFmtId="2" fontId="0" fillId="5" borderId="0" xfId="0" applyNumberFormat="1" applyFill="1"/>
    <xf numFmtId="0" fontId="0" fillId="4" borderId="0" xfId="0" applyFill="1"/>
    <xf numFmtId="0" fontId="0" fillId="15" borderId="0" xfId="0" applyFill="1"/>
    <xf numFmtId="2" fontId="0" fillId="15" borderId="0" xfId="0" applyNumberFormat="1" applyFill="1"/>
    <xf numFmtId="0" fontId="6" fillId="3" borderId="0" xfId="0" applyFont="1" applyFill="1"/>
    <xf numFmtId="2" fontId="0" fillId="3" borderId="0" xfId="0" applyNumberFormat="1" applyFill="1"/>
    <xf numFmtId="2" fontId="0" fillId="0" borderId="0" xfId="0" applyNumberFormat="1" applyFill="1"/>
    <xf numFmtId="0" fontId="0" fillId="14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5" fillId="14" borderId="0" xfId="0" applyFont="1" applyFill="1" applyAlignment="1">
      <alignment horizontal="center" vertical="center"/>
    </xf>
    <xf numFmtId="0" fontId="5" fillId="14" borderId="0" xfId="0" applyFont="1" applyFill="1" applyAlignment="1">
      <alignment vertical="center"/>
    </xf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/>
    </xf>
    <xf numFmtId="0" fontId="0" fillId="16" borderId="1" xfId="0" applyFill="1" applyBorder="1"/>
    <xf numFmtId="0" fontId="0" fillId="16" borderId="0" xfId="0" applyFill="1"/>
    <xf numFmtId="0" fontId="5" fillId="16" borderId="0" xfId="0" applyFont="1" applyFill="1" applyAlignment="1">
      <alignment vertical="center"/>
    </xf>
    <xf numFmtId="0" fontId="5" fillId="16" borderId="0" xfId="0" applyFont="1" applyFill="1" applyAlignment="1">
      <alignment horizontal="center" vertical="center"/>
    </xf>
    <xf numFmtId="0" fontId="0" fillId="16" borderId="0" xfId="0" applyFill="1" applyAlignment="1">
      <alignment vertical="center"/>
    </xf>
    <xf numFmtId="2" fontId="0" fillId="16" borderId="0" xfId="0" applyNumberFormat="1" applyFill="1"/>
    <xf numFmtId="0" fontId="5" fillId="3" borderId="0" xfId="0" applyFont="1" applyFill="1"/>
    <xf numFmtId="0" fontId="5" fillId="15" borderId="0" xfId="0" applyFont="1" applyFill="1"/>
    <xf numFmtId="0" fontId="5" fillId="14" borderId="0" xfId="0" applyFont="1" applyFill="1"/>
    <xf numFmtId="0" fontId="5" fillId="16" borderId="0" xfId="0" applyFont="1" applyFill="1"/>
    <xf numFmtId="0" fontId="5" fillId="0" borderId="0" xfId="0" applyFont="1" applyFill="1"/>
    <xf numFmtId="4" fontId="0" fillId="16" borderId="1" xfId="0" applyNumberFormat="1" applyFill="1" applyBorder="1" applyAlignment="1">
      <alignment horizontal="center" vertical="center"/>
    </xf>
    <xf numFmtId="4" fontId="2" fillId="16" borderId="1" xfId="0" applyNumberFormat="1" applyFont="1" applyFill="1" applyBorder="1" applyAlignment="1">
      <alignment horizontal="center" vertical="center" wrapText="1"/>
    </xf>
    <xf numFmtId="4" fontId="0" fillId="16" borderId="1" xfId="0" applyNumberFormat="1" applyFill="1" applyBorder="1" applyAlignment="1">
      <alignment horizontal="center"/>
    </xf>
    <xf numFmtId="4" fontId="0" fillId="16" borderId="0" xfId="0" applyNumberFormat="1" applyFill="1" applyBorder="1" applyAlignment="1">
      <alignment horizontal="center"/>
    </xf>
    <xf numFmtId="4" fontId="0" fillId="16" borderId="1" xfId="0" applyNumberFormat="1" applyFill="1" applyBorder="1"/>
    <xf numFmtId="4" fontId="0" fillId="16" borderId="0" xfId="0" applyNumberForma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2" fillId="2" borderId="1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" fontId="0" fillId="9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5"/>
  <sheetViews>
    <sheetView topLeftCell="A16" zoomScale="75" zoomScaleNormal="75" workbookViewId="0">
      <selection activeCell="V21" sqref="V21:W23"/>
    </sheetView>
  </sheetViews>
  <sheetFormatPr defaultRowHeight="15" x14ac:dyDescent="0.25"/>
  <cols>
    <col min="1" max="1" width="9.140625" style="19"/>
    <col min="2" max="2" width="25.5703125" customWidth="1"/>
    <col min="4" max="13" width="0" hidden="1" customWidth="1"/>
    <col min="20" max="21" width="9.140625" style="11"/>
    <col min="22" max="23" width="9.140625" style="92"/>
    <col min="24" max="25" width="9.140625" style="11"/>
    <col min="28" max="28" width="9.140625" style="79"/>
    <col min="29" max="29" width="9.140625" style="38"/>
    <col min="30" max="30" width="9.140625" style="76"/>
    <col min="31" max="31" width="9.140625" style="92"/>
    <col min="34" max="34" width="9.140625" style="11"/>
  </cols>
  <sheetData>
    <row r="1" spans="1:39" ht="15" customHeight="1" x14ac:dyDescent="0.25">
      <c r="A1" s="114" t="s">
        <v>0</v>
      </c>
      <c r="B1" s="112" t="s">
        <v>1</v>
      </c>
      <c r="C1" s="112" t="s">
        <v>2</v>
      </c>
      <c r="D1" s="112" t="s">
        <v>18</v>
      </c>
      <c r="E1" s="112"/>
      <c r="F1" s="112"/>
      <c r="G1" s="112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AC1" s="62"/>
    </row>
    <row r="2" spans="1:39" ht="15" customHeight="1" x14ac:dyDescent="0.25">
      <c r="A2" s="114"/>
      <c r="B2" s="112"/>
      <c r="C2" s="112"/>
      <c r="D2" s="112"/>
      <c r="E2" s="112"/>
      <c r="F2" s="112"/>
      <c r="G2" s="112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AC2" s="62"/>
    </row>
    <row r="3" spans="1:39" x14ac:dyDescent="0.25">
      <c r="A3" s="114"/>
      <c r="B3" s="112"/>
      <c r="C3" s="112"/>
      <c r="D3" s="112"/>
      <c r="E3" s="112"/>
      <c r="F3" s="112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AC3" s="62"/>
    </row>
    <row r="4" spans="1:39" x14ac:dyDescent="0.25">
      <c r="A4" s="114"/>
      <c r="B4" s="112"/>
      <c r="C4" s="112"/>
      <c r="D4" s="112"/>
      <c r="E4" s="112"/>
      <c r="F4" s="112"/>
      <c r="G4" s="112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AC4" s="62"/>
    </row>
    <row r="5" spans="1:39" ht="30" x14ac:dyDescent="0.25">
      <c r="A5" s="114"/>
      <c r="B5" s="112"/>
      <c r="C5" s="112"/>
      <c r="D5" s="3" t="s">
        <v>3</v>
      </c>
      <c r="E5" s="3" t="s">
        <v>4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3" t="s">
        <v>19</v>
      </c>
      <c r="O5" s="3" t="s">
        <v>20</v>
      </c>
      <c r="P5" s="1" t="s">
        <v>21</v>
      </c>
      <c r="Q5" s="1" t="s">
        <v>22</v>
      </c>
      <c r="R5" s="1" t="s">
        <v>23</v>
      </c>
      <c r="S5" s="1" t="s">
        <v>24</v>
      </c>
      <c r="T5" s="10" t="s">
        <v>25</v>
      </c>
      <c r="U5" s="10" t="s">
        <v>26</v>
      </c>
      <c r="V5" s="89" t="s">
        <v>27</v>
      </c>
      <c r="W5" s="89" t="s">
        <v>28</v>
      </c>
      <c r="X5" s="10" t="s">
        <v>29</v>
      </c>
      <c r="Y5" s="10" t="s">
        <v>30</v>
      </c>
      <c r="AA5" s="34" t="s">
        <v>94</v>
      </c>
      <c r="AB5" s="79" t="s">
        <v>94</v>
      </c>
      <c r="AC5" s="38" t="s">
        <v>94</v>
      </c>
      <c r="AD5" s="76" t="s">
        <v>94</v>
      </c>
      <c r="AE5" s="92" t="s">
        <v>94</v>
      </c>
      <c r="AF5" s="11" t="s">
        <v>94</v>
      </c>
      <c r="AG5" s="35" t="s">
        <v>95</v>
      </c>
      <c r="AH5" s="54"/>
      <c r="AI5" s="36" t="s">
        <v>96</v>
      </c>
      <c r="AJ5" s="37" t="s">
        <v>97</v>
      </c>
      <c r="AK5" s="38" t="s">
        <v>98</v>
      </c>
    </row>
    <row r="6" spans="1:39" x14ac:dyDescent="0.25">
      <c r="A6" s="17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4">
        <v>8</v>
      </c>
      <c r="S6" s="14">
        <v>9</v>
      </c>
      <c r="T6" s="50">
        <v>10</v>
      </c>
      <c r="U6" s="50">
        <v>11</v>
      </c>
      <c r="V6" s="90">
        <v>12</v>
      </c>
      <c r="W6" s="90">
        <v>13</v>
      </c>
      <c r="X6" s="50">
        <v>14</v>
      </c>
      <c r="Y6" s="50">
        <v>15</v>
      </c>
      <c r="AA6" s="34">
        <v>19</v>
      </c>
      <c r="AB6" s="79">
        <v>20</v>
      </c>
      <c r="AC6" s="38">
        <v>21</v>
      </c>
      <c r="AD6" s="76">
        <v>22</v>
      </c>
      <c r="AE6" s="92">
        <v>23</v>
      </c>
      <c r="AF6">
        <v>24</v>
      </c>
    </row>
    <row r="7" spans="1:39" ht="15" customHeight="1" x14ac:dyDescent="0.25">
      <c r="A7" s="108" t="s">
        <v>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AA7" s="34"/>
    </row>
    <row r="8" spans="1:39" ht="80.25" customHeight="1" x14ac:dyDescent="0.25">
      <c r="A8" s="18" t="s">
        <v>6</v>
      </c>
      <c r="B8" s="2" t="s">
        <v>31</v>
      </c>
      <c r="C8" s="2" t="s">
        <v>32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1004.12</v>
      </c>
      <c r="O8" s="4">
        <v>1062.6400000000001</v>
      </c>
      <c r="P8" s="6">
        <v>1140.32</v>
      </c>
      <c r="Q8" s="6"/>
      <c r="R8" s="7">
        <v>1240.72</v>
      </c>
      <c r="S8" s="7">
        <v>1042</v>
      </c>
      <c r="T8" s="51">
        <v>1422.5</v>
      </c>
      <c r="U8" s="51">
        <v>1016.8</v>
      </c>
      <c r="V8" s="91">
        <v>1687.5</v>
      </c>
      <c r="W8" s="91">
        <v>1417</v>
      </c>
      <c r="X8" s="51">
        <v>2025.32</v>
      </c>
      <c r="Y8" s="51"/>
      <c r="AA8" s="39">
        <f>O8/N8</f>
        <v>1.0582798868661116</v>
      </c>
      <c r="AB8" s="86">
        <f>Q8/P8</f>
        <v>0</v>
      </c>
      <c r="AC8" s="42">
        <f>S8/R8</f>
        <v>0.83983493455412983</v>
      </c>
      <c r="AD8" s="85">
        <f>U8/T8</f>
        <v>0.71479789103690683</v>
      </c>
      <c r="AE8" s="95">
        <f>W8/V8</f>
        <v>0.83970370370370373</v>
      </c>
      <c r="AF8" s="40">
        <f>Y8/X8</f>
        <v>0</v>
      </c>
      <c r="AG8" s="41">
        <f>(AA8+AB8+AC8+AD8+AE8+AF8)/6</f>
        <v>0.57543606936014202</v>
      </c>
      <c r="AH8" s="61" t="s">
        <v>103</v>
      </c>
      <c r="AI8" s="57">
        <f>(AG8+AG9+AG10+AG12+AG13+AG15+AG16+AG17+AG19+AG21+AG22+AG23)/12</f>
        <v>1.5752637573758479</v>
      </c>
      <c r="AJ8" s="58">
        <f>AI8*'финансовые показатели'!AG8</f>
        <v>0.78007380906536006</v>
      </c>
      <c r="AK8" s="57"/>
      <c r="AL8" s="59"/>
    </row>
    <row r="9" spans="1:39" ht="46.5" customHeight="1" x14ac:dyDescent="0.25">
      <c r="A9" s="18" t="s">
        <v>7</v>
      </c>
      <c r="B9" s="2" t="s">
        <v>33</v>
      </c>
      <c r="C9" s="2" t="s">
        <v>32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238.2</v>
      </c>
      <c r="O9" s="4">
        <v>224.8</v>
      </c>
      <c r="P9" s="6">
        <v>236.7</v>
      </c>
      <c r="Q9" s="6"/>
      <c r="R9" s="7">
        <v>293.7</v>
      </c>
      <c r="S9" s="7">
        <v>242</v>
      </c>
      <c r="T9" s="51">
        <v>333.2</v>
      </c>
      <c r="U9" s="51">
        <v>240</v>
      </c>
      <c r="V9" s="91">
        <v>379.45</v>
      </c>
      <c r="W9" s="91">
        <v>253</v>
      </c>
      <c r="X9" s="51">
        <v>432.4</v>
      </c>
      <c r="Y9" s="51"/>
      <c r="AA9" s="39">
        <f>O9/N9</f>
        <v>0.94374475230898414</v>
      </c>
      <c r="AB9" s="86">
        <f>Q9/P9</f>
        <v>0</v>
      </c>
      <c r="AC9" s="42">
        <f>S9/R9</f>
        <v>0.82397003745318353</v>
      </c>
      <c r="AD9" s="85">
        <f>U9/T9</f>
        <v>0.72028811524609848</v>
      </c>
      <c r="AE9" s="95">
        <f>W9/V9</f>
        <v>0.6667545131110818</v>
      </c>
      <c r="AF9" s="40">
        <f>Y9/X9</f>
        <v>0</v>
      </c>
      <c r="AG9" s="41">
        <f>(AA9+AB9+AC9+AD9+AE9+AF9)/6</f>
        <v>0.52579290301989134</v>
      </c>
      <c r="AH9" s="55">
        <v>2021</v>
      </c>
      <c r="AI9" s="63">
        <f>(AC8+AC9+AC10+AC12+AC13+AC15+AC16+AC17+AC19+AC21+AC22+AC23)/12</f>
        <v>6.037787462207671</v>
      </c>
      <c r="AJ9" s="63">
        <f>AI9*'финансовые показатели'!AC8</f>
        <v>5.5540729128135951</v>
      </c>
      <c r="AK9" s="63" t="s">
        <v>102</v>
      </c>
      <c r="AL9" s="56"/>
      <c r="AM9" s="38"/>
    </row>
    <row r="10" spans="1:39" ht="82.5" customHeight="1" x14ac:dyDescent="0.25">
      <c r="A10" s="18" t="s">
        <v>34</v>
      </c>
      <c r="B10" s="2" t="s">
        <v>35</v>
      </c>
      <c r="C10" s="2" t="s">
        <v>36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5</v>
      </c>
      <c r="O10" s="4">
        <v>7</v>
      </c>
      <c r="P10" s="6">
        <v>2</v>
      </c>
      <c r="Q10" s="6"/>
      <c r="R10" s="7">
        <v>2</v>
      </c>
      <c r="S10" s="7">
        <v>63.5</v>
      </c>
      <c r="T10" s="51">
        <v>2</v>
      </c>
      <c r="U10" s="51">
        <v>10</v>
      </c>
      <c r="V10" s="91">
        <v>2</v>
      </c>
      <c r="W10" s="91">
        <v>10</v>
      </c>
      <c r="X10" s="51">
        <v>2</v>
      </c>
      <c r="Y10" s="51"/>
      <c r="AA10" s="39">
        <f t="shared" ref="AA10:AA23" si="0">O10/N10</f>
        <v>1.4</v>
      </c>
      <c r="AB10" s="86">
        <f t="shared" ref="AB10:AB23" si="1">Q10/P10</f>
        <v>0</v>
      </c>
      <c r="AC10" s="42">
        <f>S10/R10</f>
        <v>31.75</v>
      </c>
      <c r="AD10" s="85">
        <f t="shared" ref="AD10:AD19" si="2">U10/T10</f>
        <v>5</v>
      </c>
      <c r="AE10" s="95">
        <f>W10/V10</f>
        <v>5</v>
      </c>
      <c r="AF10" s="40">
        <f t="shared" ref="AF10:AF19" si="3">Y10/X10</f>
        <v>0</v>
      </c>
      <c r="AG10" s="41">
        <f t="shared" ref="AG10:AG23" si="4">(AA10+AB10+AC10+AD10+AE10+AF10)/6</f>
        <v>7.1916666666666664</v>
      </c>
      <c r="AH10" s="87">
        <v>2022</v>
      </c>
      <c r="AI10" s="88">
        <f>(AD8+AD9+AD10+AD12+AD13+AD15+AD16+AD17+AD19+AD21+AD22+AD23)/12</f>
        <v>1.3943562858134351</v>
      </c>
      <c r="AJ10" s="88">
        <f>AI10*'финансовые показатели'!AD8</f>
        <v>1.3296063398891411</v>
      </c>
      <c r="AK10" s="88" t="s">
        <v>102</v>
      </c>
      <c r="AL10" s="76"/>
      <c r="AM10" s="76"/>
    </row>
    <row r="11" spans="1:39" x14ac:dyDescent="0.25">
      <c r="A11" s="108" t="s">
        <v>8</v>
      </c>
      <c r="B11" s="109"/>
      <c r="C11" s="109"/>
      <c r="D11" s="109"/>
      <c r="E11" s="109"/>
      <c r="F11" s="109"/>
      <c r="G11" s="109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AA11" s="39"/>
      <c r="AB11" s="86"/>
      <c r="AC11" s="42"/>
      <c r="AD11" s="85"/>
      <c r="AE11" s="95"/>
      <c r="AF11" s="40"/>
      <c r="AG11" s="41"/>
      <c r="AH11" s="94">
        <v>2023</v>
      </c>
      <c r="AI11" s="93">
        <f>(AE8+AE9+AE12+AE10+AE13+AE15+AE16+AE17+AE19+AE21+AE22+AE23)/12</f>
        <v>1.1325943946095671</v>
      </c>
      <c r="AJ11" s="100">
        <f>AI11*'финансовые показатели'!AE8</f>
        <v>0.2722779390924574</v>
      </c>
      <c r="AK11" s="100" t="s">
        <v>111</v>
      </c>
      <c r="AL11" s="92"/>
      <c r="AM11" s="92"/>
    </row>
    <row r="12" spans="1:39" ht="45" x14ac:dyDescent="0.25">
      <c r="A12" s="18" t="s">
        <v>40</v>
      </c>
      <c r="B12" s="2" t="s">
        <v>48</v>
      </c>
      <c r="C12" s="2" t="s">
        <v>59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273561.3</v>
      </c>
      <c r="O12" s="4">
        <v>322483.40000000002</v>
      </c>
      <c r="P12" s="6">
        <v>283956.7</v>
      </c>
      <c r="Q12" s="6"/>
      <c r="R12" s="7">
        <v>294747</v>
      </c>
      <c r="S12" s="7">
        <v>314374</v>
      </c>
      <c r="T12" s="51">
        <v>305947.40000000002</v>
      </c>
      <c r="U12" s="51">
        <v>363258.42</v>
      </c>
      <c r="V12" s="91">
        <v>317573.40000000002</v>
      </c>
      <c r="W12" s="91">
        <v>369457</v>
      </c>
      <c r="X12" s="51">
        <v>329641</v>
      </c>
      <c r="Y12" s="51"/>
      <c r="AA12" s="39">
        <f t="shared" si="0"/>
        <v>1.1788341406478184</v>
      </c>
      <c r="AB12" s="86">
        <f t="shared" si="1"/>
        <v>0</v>
      </c>
      <c r="AC12" s="42">
        <f>S12/R12</f>
        <v>1.0665893121897763</v>
      </c>
      <c r="AD12" s="85">
        <f t="shared" si="2"/>
        <v>1.1873231150191175</v>
      </c>
      <c r="AE12" s="95">
        <f>W12/V12</f>
        <v>1.1633751441399058</v>
      </c>
      <c r="AF12" s="40">
        <f t="shared" si="3"/>
        <v>0</v>
      </c>
      <c r="AG12" s="41">
        <f>(AA12+AB12+AC12+AD12+AE12+AF12)/6</f>
        <v>0.76602028533276967</v>
      </c>
      <c r="AH12" s="43"/>
    </row>
    <row r="13" spans="1:39" ht="45" x14ac:dyDescent="0.25">
      <c r="A13" s="18" t="s">
        <v>41</v>
      </c>
      <c r="B13" s="2" t="s">
        <v>35</v>
      </c>
      <c r="C13" s="2" t="s">
        <v>36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5</v>
      </c>
      <c r="O13" s="4">
        <v>7</v>
      </c>
      <c r="P13" s="6">
        <v>2</v>
      </c>
      <c r="Q13" s="6"/>
      <c r="R13" s="7">
        <v>2</v>
      </c>
      <c r="S13" s="7">
        <v>63.5</v>
      </c>
      <c r="T13" s="51">
        <v>2</v>
      </c>
      <c r="U13" s="51">
        <v>10</v>
      </c>
      <c r="V13" s="91">
        <v>2</v>
      </c>
      <c r="W13" s="91">
        <v>2</v>
      </c>
      <c r="X13" s="51">
        <v>2</v>
      </c>
      <c r="Y13" s="51"/>
      <c r="AA13" s="39">
        <f t="shared" si="0"/>
        <v>1.4</v>
      </c>
      <c r="AB13" s="86">
        <f t="shared" si="1"/>
        <v>0</v>
      </c>
      <c r="AC13" s="42">
        <f>S13/R13</f>
        <v>31.75</v>
      </c>
      <c r="AD13" s="85">
        <f t="shared" si="2"/>
        <v>5</v>
      </c>
      <c r="AE13" s="95">
        <f t="shared" ref="AE13:AE19" si="5">W13/V13</f>
        <v>1</v>
      </c>
      <c r="AF13" s="40">
        <f t="shared" si="3"/>
        <v>0</v>
      </c>
      <c r="AG13" s="41">
        <f t="shared" si="4"/>
        <v>6.5249999999999995</v>
      </c>
      <c r="AH13" s="43"/>
    </row>
    <row r="14" spans="1:39" x14ac:dyDescent="0.25">
      <c r="A14" s="108" t="s">
        <v>37</v>
      </c>
      <c r="B14" s="109"/>
      <c r="C14" s="109"/>
      <c r="D14" s="109"/>
      <c r="E14" s="109"/>
      <c r="F14" s="109"/>
      <c r="G14" s="109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AA14" s="39"/>
      <c r="AB14" s="86"/>
      <c r="AC14" s="42"/>
      <c r="AD14" s="85"/>
      <c r="AE14" s="95"/>
      <c r="AF14" s="40"/>
      <c r="AG14" s="41"/>
      <c r="AH14" s="43"/>
    </row>
    <row r="15" spans="1:39" ht="45" x14ac:dyDescent="0.25">
      <c r="A15" s="18" t="s">
        <v>42</v>
      </c>
      <c r="B15" s="2" t="s">
        <v>45</v>
      </c>
      <c r="C15" s="2" t="s">
        <v>60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4">
        <v>67870.89</v>
      </c>
      <c r="O15" s="4">
        <v>65282.879999999997</v>
      </c>
      <c r="P15" s="6">
        <v>70449.98</v>
      </c>
      <c r="Q15" s="6"/>
      <c r="R15" s="7">
        <v>73127</v>
      </c>
      <c r="S15" s="7">
        <v>61983.6</v>
      </c>
      <c r="T15" s="51">
        <v>75905.89</v>
      </c>
      <c r="U15" s="51">
        <v>83908.12</v>
      </c>
      <c r="V15" s="91">
        <v>78790.31</v>
      </c>
      <c r="W15" s="91">
        <v>90295</v>
      </c>
      <c r="X15" s="51">
        <v>81784.34</v>
      </c>
      <c r="Y15" s="51"/>
      <c r="AA15" s="39">
        <f t="shared" si="0"/>
        <v>0.96186863027728087</v>
      </c>
      <c r="AB15" s="86">
        <f t="shared" si="1"/>
        <v>0</v>
      </c>
      <c r="AC15" s="42">
        <f>S15/R15</f>
        <v>0.84761579170484225</v>
      </c>
      <c r="AD15" s="85">
        <f t="shared" si="2"/>
        <v>1.1054230442459734</v>
      </c>
      <c r="AE15" s="95">
        <f>W15/V15</f>
        <v>1.1460165596505458</v>
      </c>
      <c r="AF15" s="40">
        <f t="shared" si="3"/>
        <v>0</v>
      </c>
      <c r="AG15" s="41">
        <f t="shared" si="4"/>
        <v>0.67682067097977372</v>
      </c>
      <c r="AH15" s="43"/>
    </row>
    <row r="16" spans="1:39" ht="45" x14ac:dyDescent="0.25">
      <c r="A16" s="18" t="s">
        <v>43</v>
      </c>
      <c r="B16" s="2" t="s">
        <v>46</v>
      </c>
      <c r="C16" s="2" t="s">
        <v>61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238.2</v>
      </c>
      <c r="O16" s="4">
        <v>224.8</v>
      </c>
      <c r="P16" s="6">
        <v>263.7</v>
      </c>
      <c r="Q16" s="6"/>
      <c r="R16" s="7">
        <v>293.7</v>
      </c>
      <c r="S16" s="7">
        <v>242</v>
      </c>
      <c r="T16" s="51">
        <v>333.2</v>
      </c>
      <c r="U16" s="51">
        <v>240</v>
      </c>
      <c r="V16" s="91">
        <v>379.45</v>
      </c>
      <c r="W16" s="91">
        <v>253</v>
      </c>
      <c r="X16" s="51">
        <v>432.4</v>
      </c>
      <c r="Y16" s="51"/>
      <c r="AA16" s="39">
        <f>O16/N16</f>
        <v>0.94374475230898414</v>
      </c>
      <c r="AB16" s="86">
        <f t="shared" si="1"/>
        <v>0</v>
      </c>
      <c r="AC16" s="42">
        <f>S16/R16</f>
        <v>0.82397003745318353</v>
      </c>
      <c r="AD16" s="85">
        <f t="shared" si="2"/>
        <v>0.72028811524609848</v>
      </c>
      <c r="AE16" s="95">
        <f t="shared" si="5"/>
        <v>0.6667545131110818</v>
      </c>
      <c r="AF16" s="40">
        <f t="shared" si="3"/>
        <v>0</v>
      </c>
      <c r="AG16" s="41">
        <f t="shared" si="4"/>
        <v>0.52579290301989134</v>
      </c>
      <c r="AH16" s="43"/>
    </row>
    <row r="17" spans="1:34" ht="30" x14ac:dyDescent="0.25">
      <c r="A17" s="18" t="s">
        <v>44</v>
      </c>
      <c r="B17" s="2" t="s">
        <v>47</v>
      </c>
      <c r="C17" s="2" t="s">
        <v>62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1094.1199999999999</v>
      </c>
      <c r="O17" s="4">
        <v>1062.6400000000001</v>
      </c>
      <c r="P17" s="6">
        <v>1140.32</v>
      </c>
      <c r="Q17" s="6"/>
      <c r="R17" s="7">
        <v>1240.72</v>
      </c>
      <c r="S17" s="7">
        <v>1042</v>
      </c>
      <c r="T17" s="51">
        <v>1422.5</v>
      </c>
      <c r="U17" s="51">
        <v>1016.8</v>
      </c>
      <c r="V17" s="91">
        <v>1687.5</v>
      </c>
      <c r="W17" s="91">
        <v>1417</v>
      </c>
      <c r="X17" s="51">
        <v>2025.32</v>
      </c>
      <c r="Y17" s="51"/>
      <c r="AA17" s="39">
        <f t="shared" si="0"/>
        <v>0.97122801886447574</v>
      </c>
      <c r="AB17" s="86">
        <f t="shared" si="1"/>
        <v>0</v>
      </c>
      <c r="AC17" s="42">
        <f>S17/R17</f>
        <v>0.83983493455412983</v>
      </c>
      <c r="AD17" s="85">
        <f t="shared" si="2"/>
        <v>0.71479789103690683</v>
      </c>
      <c r="AE17" s="95">
        <f t="shared" si="5"/>
        <v>0.83970370370370373</v>
      </c>
      <c r="AF17" s="40">
        <f t="shared" si="3"/>
        <v>0</v>
      </c>
      <c r="AG17" s="41">
        <f t="shared" si="4"/>
        <v>0.56092742469320267</v>
      </c>
      <c r="AH17" s="43"/>
    </row>
    <row r="18" spans="1:34" x14ac:dyDescent="0.25">
      <c r="A18" s="108" t="s">
        <v>38</v>
      </c>
      <c r="B18" s="109"/>
      <c r="C18" s="109"/>
      <c r="D18" s="109"/>
      <c r="E18" s="109"/>
      <c r="F18" s="109"/>
      <c r="G18" s="109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AA18" s="39"/>
      <c r="AB18" s="86"/>
      <c r="AC18" s="42"/>
      <c r="AD18" s="85"/>
      <c r="AE18" s="95"/>
      <c r="AF18" s="40"/>
      <c r="AG18" s="41"/>
      <c r="AH18" s="43"/>
    </row>
    <row r="19" spans="1:34" ht="60" x14ac:dyDescent="0.25">
      <c r="A19" s="18" t="s">
        <v>49</v>
      </c>
      <c r="B19" s="16" t="s">
        <v>50</v>
      </c>
      <c r="C19" s="2" t="s">
        <v>60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49">
        <v>2966.42</v>
      </c>
      <c r="O19" s="49">
        <v>2821.36</v>
      </c>
      <c r="P19" s="6">
        <v>7761.7</v>
      </c>
      <c r="Q19" s="6"/>
      <c r="R19" s="7">
        <v>9779.8799999999992</v>
      </c>
      <c r="S19" s="7">
        <v>6959.7</v>
      </c>
      <c r="T19" s="51">
        <v>21601.200000000001</v>
      </c>
      <c r="U19" s="51">
        <v>33900</v>
      </c>
      <c r="V19" s="91">
        <v>27923.040000000001</v>
      </c>
      <c r="W19" s="91">
        <v>7506.4</v>
      </c>
      <c r="X19" s="51">
        <v>27923.040000000001</v>
      </c>
      <c r="Y19" s="51"/>
      <c r="AA19" s="39">
        <f t="shared" si="0"/>
        <v>0.95109930488602423</v>
      </c>
      <c r="AB19" s="86">
        <f t="shared" si="1"/>
        <v>0</v>
      </c>
      <c r="AC19" s="42">
        <f>S19/R19</f>
        <v>0.7116344985828047</v>
      </c>
      <c r="AD19" s="85">
        <f t="shared" si="2"/>
        <v>1.5693572579301149</v>
      </c>
      <c r="AE19" s="95">
        <f t="shared" si="5"/>
        <v>0.26882459789478508</v>
      </c>
      <c r="AF19" s="40">
        <f t="shared" si="3"/>
        <v>0</v>
      </c>
      <c r="AG19" s="41">
        <f t="shared" si="4"/>
        <v>0.58348594321562153</v>
      </c>
      <c r="AH19" s="43"/>
    </row>
    <row r="20" spans="1:34" x14ac:dyDescent="0.25">
      <c r="A20" s="108" t="s">
        <v>39</v>
      </c>
      <c r="B20" s="109"/>
      <c r="C20" s="109"/>
      <c r="D20" s="109"/>
      <c r="E20" s="109"/>
      <c r="F20" s="109"/>
      <c r="G20" s="109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AA20" s="39"/>
      <c r="AB20" s="86"/>
      <c r="AC20" s="42"/>
      <c r="AD20" s="85"/>
      <c r="AE20" s="95"/>
      <c r="AF20" s="40"/>
      <c r="AG20" s="41"/>
      <c r="AH20" s="43"/>
    </row>
    <row r="21" spans="1:34" ht="105" x14ac:dyDescent="0.25">
      <c r="A21" s="18" t="s">
        <v>51</v>
      </c>
      <c r="B21" s="2" t="s">
        <v>54</v>
      </c>
      <c r="C21" s="2" t="s">
        <v>58</v>
      </c>
      <c r="D21" s="4"/>
      <c r="E21" s="4"/>
      <c r="F21" s="6"/>
      <c r="G21" s="6"/>
      <c r="H21" s="7"/>
      <c r="I21" s="7"/>
      <c r="J21" s="9"/>
      <c r="K21" s="9"/>
      <c r="L21" s="8"/>
      <c r="M21" s="8"/>
      <c r="N21" s="4">
        <v>2</v>
      </c>
      <c r="O21" s="4">
        <v>1</v>
      </c>
      <c r="P21" s="6">
        <v>2</v>
      </c>
      <c r="Q21" s="6"/>
      <c r="R21" s="7">
        <v>1</v>
      </c>
      <c r="S21" s="7">
        <v>1</v>
      </c>
      <c r="T21" s="51">
        <v>0</v>
      </c>
      <c r="U21" s="51">
        <v>0</v>
      </c>
      <c r="V21" s="91">
        <v>2</v>
      </c>
      <c r="W21" s="91">
        <v>0</v>
      </c>
      <c r="X21" s="51">
        <v>0</v>
      </c>
      <c r="Y21" s="51"/>
      <c r="AA21" s="39">
        <f t="shared" si="0"/>
        <v>0.5</v>
      </c>
      <c r="AB21" s="86">
        <f t="shared" si="1"/>
        <v>0</v>
      </c>
      <c r="AC21" s="42">
        <f t="shared" ref="AC21" si="6">S21/R21</f>
        <v>1</v>
      </c>
      <c r="AD21" s="85">
        <v>0</v>
      </c>
      <c r="AE21" s="95">
        <v>0</v>
      </c>
      <c r="AF21" s="40">
        <v>0</v>
      </c>
      <c r="AG21" s="41">
        <f t="shared" si="4"/>
        <v>0.25</v>
      </c>
      <c r="AH21" s="43"/>
    </row>
    <row r="22" spans="1:34" ht="105" x14ac:dyDescent="0.25">
      <c r="A22" s="18" t="s">
        <v>52</v>
      </c>
      <c r="B22" s="2" t="s">
        <v>55</v>
      </c>
      <c r="C22" s="2" t="s">
        <v>58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3</v>
      </c>
      <c r="O22" s="4">
        <v>1</v>
      </c>
      <c r="P22" s="6">
        <v>2</v>
      </c>
      <c r="Q22" s="6"/>
      <c r="R22" s="7">
        <v>0</v>
      </c>
      <c r="S22" s="7">
        <v>0</v>
      </c>
      <c r="T22" s="51">
        <v>0</v>
      </c>
      <c r="U22" s="51">
        <v>1</v>
      </c>
      <c r="V22" s="91">
        <v>2</v>
      </c>
      <c r="W22" s="91">
        <v>2</v>
      </c>
      <c r="X22" s="51">
        <v>0</v>
      </c>
      <c r="Y22" s="51"/>
      <c r="AA22" s="39">
        <f t="shared" si="0"/>
        <v>0.33333333333333331</v>
      </c>
      <c r="AB22" s="86">
        <f t="shared" si="1"/>
        <v>0</v>
      </c>
      <c r="AC22" s="42">
        <v>1</v>
      </c>
      <c r="AD22" s="85">
        <v>0</v>
      </c>
      <c r="AE22" s="95">
        <f>W22/V22</f>
        <v>1</v>
      </c>
      <c r="AF22" s="40">
        <v>0</v>
      </c>
      <c r="AG22" s="41">
        <f t="shared" si="4"/>
        <v>0.38888888888888884</v>
      </c>
      <c r="AH22" s="43"/>
    </row>
    <row r="23" spans="1:34" ht="120" x14ac:dyDescent="0.25">
      <c r="A23" s="18" t="s">
        <v>53</v>
      </c>
      <c r="B23" s="2" t="s">
        <v>56</v>
      </c>
      <c r="C23" s="2" t="s">
        <v>57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15</v>
      </c>
      <c r="O23" s="4">
        <v>0</v>
      </c>
      <c r="P23" s="6">
        <v>1</v>
      </c>
      <c r="Q23" s="6"/>
      <c r="R23" s="7">
        <v>0</v>
      </c>
      <c r="S23" s="7">
        <v>8</v>
      </c>
      <c r="T23" s="51">
        <v>0</v>
      </c>
      <c r="U23" s="51">
        <v>0</v>
      </c>
      <c r="V23" s="91">
        <v>0</v>
      </c>
      <c r="W23" s="91">
        <v>0</v>
      </c>
      <c r="X23" s="51">
        <v>0</v>
      </c>
      <c r="Y23" s="51"/>
      <c r="AA23" s="39">
        <f t="shared" si="0"/>
        <v>0</v>
      </c>
      <c r="AB23" s="86">
        <f t="shared" si="1"/>
        <v>0</v>
      </c>
      <c r="AC23" s="42">
        <v>1</v>
      </c>
      <c r="AD23" s="85">
        <v>0</v>
      </c>
      <c r="AE23" s="95">
        <v>1</v>
      </c>
      <c r="AF23" s="40">
        <v>0</v>
      </c>
      <c r="AG23" s="41">
        <f t="shared" si="4"/>
        <v>0.33333333333333331</v>
      </c>
      <c r="AH23" s="43"/>
    </row>
    <row r="24" spans="1:34" x14ac:dyDescent="0.25">
      <c r="AB24" s="86"/>
    </row>
    <row r="25" spans="1:34" x14ac:dyDescent="0.25">
      <c r="AB25" s="86"/>
    </row>
  </sheetData>
  <mergeCells count="9">
    <mergeCell ref="A20:Y20"/>
    <mergeCell ref="A14:Y14"/>
    <mergeCell ref="A7:Y7"/>
    <mergeCell ref="A11:Y11"/>
    <mergeCell ref="D1:Y4"/>
    <mergeCell ref="A1:A5"/>
    <mergeCell ref="B1:B5"/>
    <mergeCell ref="C1:C5"/>
    <mergeCell ref="A18:Y18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74"/>
  <sheetViews>
    <sheetView tabSelected="1" topLeftCell="A31" zoomScale="75" zoomScaleNormal="75" workbookViewId="0">
      <selection activeCell="O39" sqref="O39"/>
    </sheetView>
  </sheetViews>
  <sheetFormatPr defaultRowHeight="15" x14ac:dyDescent="0.25"/>
  <cols>
    <col min="1" max="1" width="9.140625" style="19"/>
    <col min="2" max="2" width="30.85546875" style="20" customWidth="1"/>
    <col min="4" max="13" width="0" hidden="1" customWidth="1"/>
    <col min="14" max="14" width="11.5703125" customWidth="1"/>
    <col min="15" max="15" width="12.28515625" customWidth="1"/>
    <col min="16" max="16" width="12.7109375" customWidth="1"/>
    <col min="18" max="18" width="14.42578125" style="20" customWidth="1"/>
    <col min="19" max="19" width="12.85546875" customWidth="1"/>
    <col min="20" max="21" width="13.28515625" style="76" customWidth="1"/>
    <col min="22" max="22" width="14" style="107" customWidth="1"/>
    <col min="23" max="23" width="15" style="107" customWidth="1"/>
    <col min="24" max="24" width="11.42578125" style="11" customWidth="1"/>
    <col min="25" max="25" width="9.140625" style="11"/>
    <col min="26" max="26" width="13.140625" bestFit="1" customWidth="1"/>
    <col min="27" max="27" width="9.140625" style="34"/>
    <col min="28" max="28" width="9.140625" style="80"/>
    <col min="29" max="29" width="9.28515625" style="38" customWidth="1"/>
    <col min="30" max="30" width="9.140625" style="76"/>
    <col min="31" max="31" width="9.140625" style="92"/>
    <col min="32" max="32" width="9.140625" style="62"/>
  </cols>
  <sheetData>
    <row r="1" spans="1:33" ht="15" customHeight="1" x14ac:dyDescent="0.25">
      <c r="A1" s="114" t="s">
        <v>0</v>
      </c>
      <c r="B1" s="112" t="s">
        <v>1</v>
      </c>
      <c r="C1" s="112" t="s">
        <v>2</v>
      </c>
      <c r="D1" s="122" t="s">
        <v>17</v>
      </c>
      <c r="E1" s="123"/>
      <c r="F1" s="123"/>
      <c r="G1" s="123"/>
      <c r="H1" s="124"/>
      <c r="I1" s="124"/>
      <c r="J1" s="124"/>
      <c r="K1" s="124"/>
      <c r="L1" s="124"/>
      <c r="M1" s="124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AA1" s="118" t="s">
        <v>101</v>
      </c>
      <c r="AB1" s="118"/>
      <c r="AC1" s="118"/>
      <c r="AD1" s="118"/>
      <c r="AE1" s="118"/>
    </row>
    <row r="2" spans="1:33" x14ac:dyDescent="0.25">
      <c r="A2" s="114"/>
      <c r="B2" s="112"/>
      <c r="C2" s="112"/>
      <c r="D2" s="122"/>
      <c r="E2" s="123"/>
      <c r="F2" s="123"/>
      <c r="G2" s="123"/>
      <c r="H2" s="124"/>
      <c r="I2" s="124"/>
      <c r="J2" s="124"/>
      <c r="K2" s="124"/>
      <c r="L2" s="124"/>
      <c r="M2" s="124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AA2" s="118"/>
      <c r="AB2" s="118"/>
      <c r="AC2" s="118"/>
      <c r="AD2" s="118"/>
      <c r="AE2" s="118"/>
    </row>
    <row r="3" spans="1:33" x14ac:dyDescent="0.25">
      <c r="A3" s="114"/>
      <c r="B3" s="112"/>
      <c r="C3" s="112"/>
      <c r="D3" s="122"/>
      <c r="E3" s="123"/>
      <c r="F3" s="123"/>
      <c r="G3" s="123"/>
      <c r="H3" s="124"/>
      <c r="I3" s="124"/>
      <c r="J3" s="124"/>
      <c r="K3" s="124"/>
      <c r="L3" s="124"/>
      <c r="M3" s="124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AA3" s="118"/>
      <c r="AB3" s="118"/>
      <c r="AC3" s="118"/>
      <c r="AD3" s="118"/>
      <c r="AE3" s="118"/>
    </row>
    <row r="4" spans="1:33" x14ac:dyDescent="0.25">
      <c r="A4" s="114"/>
      <c r="B4" s="112"/>
      <c r="C4" s="112"/>
      <c r="D4" s="126"/>
      <c r="E4" s="127"/>
      <c r="F4" s="127"/>
      <c r="G4" s="127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AA4" s="118"/>
      <c r="AB4" s="118"/>
      <c r="AC4" s="118"/>
      <c r="AD4" s="118"/>
      <c r="AE4" s="118"/>
    </row>
    <row r="5" spans="1:33" ht="30" x14ac:dyDescent="0.3">
      <c r="A5" s="114"/>
      <c r="B5" s="112"/>
      <c r="C5" s="112"/>
      <c r="D5" s="3" t="s">
        <v>3</v>
      </c>
      <c r="E5" s="3" t="s">
        <v>4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3" t="s">
        <v>19</v>
      </c>
      <c r="O5" s="3" t="s">
        <v>20</v>
      </c>
      <c r="P5" s="1" t="s">
        <v>21</v>
      </c>
      <c r="Q5" s="1" t="s">
        <v>22</v>
      </c>
      <c r="R5" s="15" t="s">
        <v>23</v>
      </c>
      <c r="S5" s="1" t="s">
        <v>24</v>
      </c>
      <c r="T5" s="68" t="s">
        <v>25</v>
      </c>
      <c r="U5" s="68" t="s">
        <v>26</v>
      </c>
      <c r="V5" s="103" t="s">
        <v>27</v>
      </c>
      <c r="W5" s="103" t="s">
        <v>28</v>
      </c>
      <c r="X5" s="10" t="s">
        <v>29</v>
      </c>
      <c r="Y5" s="10" t="s">
        <v>30</v>
      </c>
      <c r="AA5" s="82" t="s">
        <v>99</v>
      </c>
      <c r="AG5" s="37" t="s">
        <v>100</v>
      </c>
    </row>
    <row r="6" spans="1:33" x14ac:dyDescent="0.25">
      <c r="A6" s="17">
        <v>1</v>
      </c>
      <c r="B6" s="15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6">
        <v>8</v>
      </c>
      <c r="S6" s="14">
        <v>9</v>
      </c>
      <c r="T6" s="69">
        <v>10</v>
      </c>
      <c r="U6" s="69">
        <v>11</v>
      </c>
      <c r="V6" s="104">
        <v>12</v>
      </c>
      <c r="W6" s="104">
        <v>13</v>
      </c>
      <c r="X6" s="50">
        <v>14</v>
      </c>
      <c r="Y6" s="50">
        <v>15</v>
      </c>
      <c r="AA6" s="97">
        <v>2019</v>
      </c>
      <c r="AB6" s="98">
        <v>2020</v>
      </c>
      <c r="AC6" s="56">
        <v>2021</v>
      </c>
      <c r="AD6" s="99">
        <v>2022</v>
      </c>
      <c r="AE6" s="100">
        <v>2023</v>
      </c>
      <c r="AF6" s="101">
        <v>2024</v>
      </c>
    </row>
    <row r="7" spans="1:33" x14ac:dyDescent="0.25">
      <c r="A7" s="119" t="s">
        <v>5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1"/>
      <c r="N7" s="12"/>
      <c r="O7" s="12"/>
      <c r="P7" s="12"/>
      <c r="Q7" s="12"/>
      <c r="R7" s="27"/>
      <c r="S7" s="12"/>
      <c r="T7" s="70"/>
      <c r="U7" s="70"/>
      <c r="V7" s="105"/>
      <c r="W7" s="105"/>
      <c r="X7" s="13"/>
      <c r="Y7" s="13"/>
    </row>
    <row r="8" spans="1:33" ht="103.5" customHeight="1" x14ac:dyDescent="0.25">
      <c r="A8" s="17" t="s">
        <v>6</v>
      </c>
      <c r="B8" s="2" t="s">
        <v>63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5">
        <v>8218</v>
      </c>
      <c r="O8" s="45">
        <v>7045.8</v>
      </c>
      <c r="P8" s="46">
        <v>3326600</v>
      </c>
      <c r="Q8" s="46"/>
      <c r="R8" s="47">
        <v>12997677</v>
      </c>
      <c r="S8" s="48">
        <v>11956374.119999999</v>
      </c>
      <c r="T8" s="71">
        <v>54988226.899999999</v>
      </c>
      <c r="U8" s="72">
        <v>52434729.810000002</v>
      </c>
      <c r="V8" s="102">
        <v>93100969.400000006</v>
      </c>
      <c r="W8" s="102">
        <v>22381657.719999999</v>
      </c>
      <c r="X8" s="52">
        <v>356600</v>
      </c>
      <c r="Y8" s="52"/>
      <c r="Z8" s="21"/>
      <c r="AA8" s="83">
        <f>O8/N8</f>
        <v>0.85736188853735706</v>
      </c>
      <c r="AB8" s="81">
        <f>Q8/P8</f>
        <v>0</v>
      </c>
      <c r="AC8" s="78">
        <f>S8/R8</f>
        <v>0.9198854626099725</v>
      </c>
      <c r="AD8" s="77">
        <f>U8/T8</f>
        <v>0.9535628400122137</v>
      </c>
      <c r="AE8" s="96">
        <f>W8/V8</f>
        <v>0.2404019836124284</v>
      </c>
      <c r="AF8" s="84">
        <f>Y8/X8</f>
        <v>0</v>
      </c>
      <c r="AG8" s="44">
        <f>(AA8+AB8+AC8+AD8+AE8+AF8)/6</f>
        <v>0.4952020291286619</v>
      </c>
    </row>
    <row r="9" spans="1:33" ht="15.75" customHeight="1" x14ac:dyDescent="0.25">
      <c r="A9" s="112" t="s">
        <v>8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22"/>
      <c r="AE9" s="96"/>
    </row>
    <row r="10" spans="1:33" ht="30" x14ac:dyDescent="0.25">
      <c r="A10" s="17">
        <v>1</v>
      </c>
      <c r="B10" s="32" t="s">
        <v>64</v>
      </c>
      <c r="C10" s="15"/>
      <c r="D10" s="3"/>
      <c r="E10" s="3"/>
      <c r="F10" s="5"/>
      <c r="G10" s="5"/>
      <c r="H10" s="23"/>
      <c r="I10" s="23"/>
      <c r="J10" s="24"/>
      <c r="K10" s="24"/>
      <c r="L10" s="25"/>
      <c r="M10" s="25"/>
      <c r="N10" s="3">
        <v>386101.72</v>
      </c>
      <c r="O10" s="3">
        <f>O11+O12+O13+O14</f>
        <v>383101.72</v>
      </c>
      <c r="P10" s="5">
        <v>881600</v>
      </c>
      <c r="Q10" s="5"/>
      <c r="R10" s="28">
        <v>2512000</v>
      </c>
      <c r="S10" s="23">
        <v>2486119</v>
      </c>
      <c r="T10" s="73">
        <v>4674301</v>
      </c>
      <c r="U10" s="73">
        <v>4580822.46</v>
      </c>
      <c r="V10" s="102">
        <v>3556278</v>
      </c>
      <c r="W10" s="102">
        <v>3474444.76</v>
      </c>
      <c r="X10" s="53">
        <v>241600</v>
      </c>
      <c r="Y10" s="53"/>
      <c r="Z10" s="21"/>
      <c r="AE10" s="96">
        <f t="shared" ref="AE10:AE36" si="0">W10/V10</f>
        <v>0.97698907678196134</v>
      </c>
    </row>
    <row r="11" spans="1:33" ht="30" x14ac:dyDescent="0.25">
      <c r="A11" s="17" t="s">
        <v>40</v>
      </c>
      <c r="B11" s="32" t="s">
        <v>65</v>
      </c>
      <c r="C11" s="15"/>
      <c r="D11" s="3"/>
      <c r="E11" s="3"/>
      <c r="F11" s="5"/>
      <c r="G11" s="5"/>
      <c r="H11" s="23"/>
      <c r="I11" s="23"/>
      <c r="J11" s="24"/>
      <c r="K11" s="24"/>
      <c r="L11" s="25"/>
      <c r="M11" s="25"/>
      <c r="N11" s="3">
        <v>12978</v>
      </c>
      <c r="O11" s="3">
        <v>12978</v>
      </c>
      <c r="P11" s="5">
        <v>500000</v>
      </c>
      <c r="Q11" s="5"/>
      <c r="R11" s="28">
        <v>2142000</v>
      </c>
      <c r="S11" s="23">
        <v>2116119</v>
      </c>
      <c r="T11" s="73">
        <v>2899701</v>
      </c>
      <c r="U11" s="73">
        <v>2813472.46</v>
      </c>
      <c r="V11" s="102">
        <v>1658678</v>
      </c>
      <c r="W11" s="102">
        <v>1576844.76</v>
      </c>
      <c r="X11" s="53">
        <v>0</v>
      </c>
      <c r="Y11" s="53"/>
      <c r="AE11" s="96">
        <f t="shared" si="0"/>
        <v>0.95066357665562573</v>
      </c>
    </row>
    <row r="12" spans="1:33" ht="30" x14ac:dyDescent="0.25">
      <c r="A12" s="17" t="s">
        <v>41</v>
      </c>
      <c r="B12" s="32" t="s">
        <v>66</v>
      </c>
      <c r="C12" s="15"/>
      <c r="D12" s="3"/>
      <c r="E12" s="3"/>
      <c r="F12" s="5"/>
      <c r="G12" s="5"/>
      <c r="H12" s="23"/>
      <c r="I12" s="23"/>
      <c r="J12" s="24"/>
      <c r="K12" s="24"/>
      <c r="L12" s="25"/>
      <c r="M12" s="25"/>
      <c r="N12" s="3">
        <v>0</v>
      </c>
      <c r="O12" s="3">
        <v>0</v>
      </c>
      <c r="P12" s="5">
        <v>0</v>
      </c>
      <c r="Q12" s="5"/>
      <c r="R12" s="28">
        <v>0</v>
      </c>
      <c r="S12" s="23"/>
      <c r="T12" s="73">
        <v>0</v>
      </c>
      <c r="U12" s="73">
        <v>0</v>
      </c>
      <c r="V12" s="102">
        <v>0</v>
      </c>
      <c r="W12" s="102">
        <v>0</v>
      </c>
      <c r="X12" s="53">
        <v>0</v>
      </c>
      <c r="Y12" s="53"/>
      <c r="AE12" s="96"/>
    </row>
    <row r="13" spans="1:33" ht="75" x14ac:dyDescent="0.25">
      <c r="A13" s="17" t="s">
        <v>86</v>
      </c>
      <c r="B13" s="32" t="s">
        <v>67</v>
      </c>
      <c r="C13" s="15"/>
      <c r="D13" s="3"/>
      <c r="E13" s="3"/>
      <c r="F13" s="5"/>
      <c r="G13" s="5"/>
      <c r="H13" s="23"/>
      <c r="I13" s="23"/>
      <c r="J13" s="24"/>
      <c r="K13" s="24"/>
      <c r="L13" s="25"/>
      <c r="M13" s="25"/>
      <c r="N13" s="3">
        <v>223123.72</v>
      </c>
      <c r="O13" s="3">
        <v>223123.72</v>
      </c>
      <c r="P13" s="5">
        <v>0</v>
      </c>
      <c r="Q13" s="5"/>
      <c r="R13" s="28">
        <v>200000</v>
      </c>
      <c r="S13" s="23"/>
      <c r="T13" s="73">
        <v>0</v>
      </c>
      <c r="U13" s="73">
        <v>0</v>
      </c>
      <c r="V13" s="102">
        <v>0</v>
      </c>
      <c r="W13" s="102">
        <v>0</v>
      </c>
      <c r="X13" s="53">
        <v>191600</v>
      </c>
      <c r="Y13" s="53"/>
      <c r="AE13" s="96"/>
    </row>
    <row r="14" spans="1:33" ht="60" x14ac:dyDescent="0.25">
      <c r="A14" s="17" t="s">
        <v>87</v>
      </c>
      <c r="B14" s="32" t="s">
        <v>68</v>
      </c>
      <c r="C14" s="15"/>
      <c r="D14" s="3"/>
      <c r="E14" s="3"/>
      <c r="F14" s="5"/>
      <c r="G14" s="5"/>
      <c r="H14" s="23"/>
      <c r="I14" s="23"/>
      <c r="J14" s="24"/>
      <c r="K14" s="24"/>
      <c r="L14" s="25"/>
      <c r="M14" s="25"/>
      <c r="N14" s="3">
        <v>150000</v>
      </c>
      <c r="O14" s="3">
        <v>147000</v>
      </c>
      <c r="P14" s="5">
        <v>381600</v>
      </c>
      <c r="Q14" s="5"/>
      <c r="R14" s="28">
        <v>370000</v>
      </c>
      <c r="S14" s="23">
        <v>370000</v>
      </c>
      <c r="T14" s="73">
        <v>1774600</v>
      </c>
      <c r="U14" s="73">
        <v>1767350</v>
      </c>
      <c r="V14" s="102">
        <v>1897600</v>
      </c>
      <c r="W14" s="102">
        <v>1897600</v>
      </c>
      <c r="X14" s="53">
        <v>50000</v>
      </c>
      <c r="Y14" s="53"/>
      <c r="AE14" s="96">
        <f t="shared" si="0"/>
        <v>1</v>
      </c>
    </row>
    <row r="15" spans="1:33" x14ac:dyDescent="0.25">
      <c r="A15" s="130" t="s">
        <v>69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2"/>
      <c r="AE15" s="96"/>
    </row>
    <row r="16" spans="1:33" ht="45" x14ac:dyDescent="0.25">
      <c r="A16" s="17" t="s">
        <v>42</v>
      </c>
      <c r="B16" s="32" t="s">
        <v>70</v>
      </c>
      <c r="C16" s="15"/>
      <c r="D16" s="3"/>
      <c r="E16" s="3"/>
      <c r="F16" s="5"/>
      <c r="G16" s="5"/>
      <c r="H16" s="23"/>
      <c r="I16" s="23"/>
      <c r="J16" s="24"/>
      <c r="K16" s="24"/>
      <c r="L16" s="25"/>
      <c r="M16" s="25"/>
      <c r="N16" s="3">
        <v>0</v>
      </c>
      <c r="O16" s="3">
        <v>0</v>
      </c>
      <c r="P16" s="5">
        <v>0</v>
      </c>
      <c r="Q16" s="5"/>
      <c r="R16" s="28">
        <v>0</v>
      </c>
      <c r="S16" s="23">
        <v>0</v>
      </c>
      <c r="T16" s="73">
        <v>0</v>
      </c>
      <c r="U16" s="73">
        <v>0</v>
      </c>
      <c r="V16" s="102">
        <v>0</v>
      </c>
      <c r="W16" s="102">
        <v>0</v>
      </c>
      <c r="X16" s="53">
        <v>0</v>
      </c>
      <c r="Y16" s="53"/>
      <c r="AE16" s="96"/>
    </row>
    <row r="17" spans="1:31" ht="45" x14ac:dyDescent="0.25">
      <c r="A17" s="17" t="s">
        <v>43</v>
      </c>
      <c r="B17" s="32" t="s">
        <v>71</v>
      </c>
      <c r="C17" s="15"/>
      <c r="D17" s="3"/>
      <c r="E17" s="3"/>
      <c r="F17" s="5"/>
      <c r="G17" s="5"/>
      <c r="H17" s="23"/>
      <c r="I17" s="23"/>
      <c r="J17" s="24"/>
      <c r="K17" s="24"/>
      <c r="L17" s="25"/>
      <c r="M17" s="25"/>
      <c r="N17" s="3">
        <v>0</v>
      </c>
      <c r="O17" s="3">
        <v>0</v>
      </c>
      <c r="P17" s="5">
        <v>0</v>
      </c>
      <c r="Q17" s="5"/>
      <c r="R17" s="28">
        <v>0</v>
      </c>
      <c r="S17" s="23">
        <v>0</v>
      </c>
      <c r="T17" s="73">
        <v>0</v>
      </c>
      <c r="U17" s="73">
        <v>0</v>
      </c>
      <c r="V17" s="102">
        <v>0</v>
      </c>
      <c r="W17" s="102">
        <v>0</v>
      </c>
      <c r="X17" s="53">
        <v>0</v>
      </c>
      <c r="Y17" s="53"/>
      <c r="AE17" s="96"/>
    </row>
    <row r="18" spans="1:31" ht="45" x14ac:dyDescent="0.25">
      <c r="A18" s="17" t="s">
        <v>44</v>
      </c>
      <c r="B18" s="32" t="s">
        <v>72</v>
      </c>
      <c r="C18" s="15"/>
      <c r="D18" s="3"/>
      <c r="E18" s="3"/>
      <c r="F18" s="5"/>
      <c r="G18" s="5"/>
      <c r="H18" s="23"/>
      <c r="I18" s="23"/>
      <c r="J18" s="24"/>
      <c r="K18" s="24"/>
      <c r="L18" s="25"/>
      <c r="M18" s="25"/>
      <c r="N18" s="3">
        <v>0</v>
      </c>
      <c r="O18" s="3">
        <v>0</v>
      </c>
      <c r="P18" s="5">
        <v>0</v>
      </c>
      <c r="Q18" s="5"/>
      <c r="R18" s="28">
        <v>0</v>
      </c>
      <c r="S18" s="23">
        <v>0</v>
      </c>
      <c r="T18" s="73">
        <v>0</v>
      </c>
      <c r="U18" s="73">
        <v>0</v>
      </c>
      <c r="V18" s="102">
        <v>0</v>
      </c>
      <c r="W18" s="102">
        <v>0</v>
      </c>
      <c r="X18" s="53">
        <v>0</v>
      </c>
      <c r="Y18" s="53"/>
      <c r="AE18" s="96"/>
    </row>
    <row r="19" spans="1:31" ht="31.5" x14ac:dyDescent="0.25">
      <c r="A19" s="31" t="s">
        <v>74</v>
      </c>
      <c r="B19" s="33" t="s">
        <v>73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">
        <v>0</v>
      </c>
      <c r="O19" s="3">
        <v>0</v>
      </c>
      <c r="P19" s="5">
        <v>0</v>
      </c>
      <c r="Q19" s="5"/>
      <c r="R19" s="28">
        <v>0</v>
      </c>
      <c r="S19" s="23">
        <v>0</v>
      </c>
      <c r="T19" s="73">
        <v>0</v>
      </c>
      <c r="U19" s="73">
        <v>0</v>
      </c>
      <c r="V19" s="102">
        <v>0</v>
      </c>
      <c r="W19" s="102">
        <v>0</v>
      </c>
      <c r="X19" s="53">
        <v>0</v>
      </c>
      <c r="Y19" s="53"/>
      <c r="AE19" s="96"/>
    </row>
    <row r="20" spans="1:31" x14ac:dyDescent="0.25">
      <c r="A20" s="115" t="s">
        <v>38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AE20" s="96"/>
    </row>
    <row r="21" spans="1:31" ht="63" x14ac:dyDescent="0.25">
      <c r="A21" s="31" t="s">
        <v>49</v>
      </c>
      <c r="B21" s="33" t="s">
        <v>75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">
        <v>7631891.8700000001</v>
      </c>
      <c r="O21" s="3">
        <f>O22+O28</f>
        <v>6475960.54</v>
      </c>
      <c r="P21" s="5">
        <v>2145000</v>
      </c>
      <c r="Q21" s="5"/>
      <c r="R21" s="28">
        <v>8445000</v>
      </c>
      <c r="S21" s="23">
        <v>8429578.1199999992</v>
      </c>
      <c r="T21" s="73">
        <v>13441900</v>
      </c>
      <c r="U21" s="73">
        <v>13152244.51</v>
      </c>
      <c r="V21" s="102">
        <v>17827261.399999999</v>
      </c>
      <c r="W21" s="102">
        <v>17789118.960000001</v>
      </c>
      <c r="X21" s="53">
        <v>115000</v>
      </c>
      <c r="Y21" s="53"/>
      <c r="Z21">
        <f>O21*100%/N21</f>
        <v>0.84853934650937346</v>
      </c>
      <c r="AE21" s="96">
        <f t="shared" si="0"/>
        <v>0.99786044310765543</v>
      </c>
    </row>
    <row r="22" spans="1:31" ht="47.25" x14ac:dyDescent="0.25">
      <c r="A22" s="31" t="s">
        <v>88</v>
      </c>
      <c r="B22" s="33" t="s">
        <v>76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">
        <v>7170406.8700000001</v>
      </c>
      <c r="O22" s="3">
        <f>N22-1155931.33</f>
        <v>6014475.54</v>
      </c>
      <c r="P22" s="5">
        <v>1350000</v>
      </c>
      <c r="Q22" s="5"/>
      <c r="R22" s="28">
        <v>7195000</v>
      </c>
      <c r="S22" s="23">
        <v>7179578.1200000001</v>
      </c>
      <c r="T22" s="73">
        <v>8258200</v>
      </c>
      <c r="U22" s="73">
        <v>8242277.8499999996</v>
      </c>
      <c r="V22" s="102">
        <v>14370177.699999999</v>
      </c>
      <c r="W22" s="102">
        <v>14352115.539999999</v>
      </c>
      <c r="X22" s="53">
        <v>115000</v>
      </c>
      <c r="Y22" s="53"/>
      <c r="AE22" s="96">
        <f t="shared" si="0"/>
        <v>0.998743080261283</v>
      </c>
    </row>
    <row r="23" spans="1:31" x14ac:dyDescent="0.25">
      <c r="A23" s="29"/>
      <c r="B23" s="116" t="s">
        <v>77</v>
      </c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AE23" s="96"/>
    </row>
    <row r="24" spans="1:31" ht="94.5" x14ac:dyDescent="0.25">
      <c r="A24" s="31" t="s">
        <v>89</v>
      </c>
      <c r="B24" s="33" t="s">
        <v>78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">
        <v>50000</v>
      </c>
      <c r="O24" s="3">
        <v>50000</v>
      </c>
      <c r="P24" s="5">
        <v>50000</v>
      </c>
      <c r="Q24" s="5"/>
      <c r="R24" s="28">
        <v>50000</v>
      </c>
      <c r="S24" s="23">
        <v>50000</v>
      </c>
      <c r="T24" s="73">
        <v>270000</v>
      </c>
      <c r="U24" s="73">
        <v>270000</v>
      </c>
      <c r="V24" s="102">
        <v>350000</v>
      </c>
      <c r="W24" s="102">
        <v>350000</v>
      </c>
      <c r="X24" s="53">
        <v>50000</v>
      </c>
      <c r="Y24" s="53"/>
      <c r="AE24" s="96">
        <f t="shared" si="0"/>
        <v>1</v>
      </c>
    </row>
    <row r="25" spans="1:31" ht="157.5" x14ac:dyDescent="0.25">
      <c r="A25" s="31" t="s">
        <v>90</v>
      </c>
      <c r="B25" s="33" t="s">
        <v>79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">
        <v>25000</v>
      </c>
      <c r="O25" s="3">
        <v>25000</v>
      </c>
      <c r="P25" s="5">
        <v>275000</v>
      </c>
      <c r="Q25" s="5"/>
      <c r="R25" s="28">
        <v>12000</v>
      </c>
      <c r="S25" s="23">
        <v>120000</v>
      </c>
      <c r="T25" s="73">
        <v>400000</v>
      </c>
      <c r="U25" s="73">
        <v>400000</v>
      </c>
      <c r="V25" s="102">
        <v>366138.4</v>
      </c>
      <c r="W25" s="102">
        <v>366138.4</v>
      </c>
      <c r="X25" s="53">
        <v>65000</v>
      </c>
      <c r="Y25" s="53"/>
      <c r="AE25" s="96">
        <f t="shared" si="0"/>
        <v>1</v>
      </c>
    </row>
    <row r="26" spans="1:31" ht="173.25" x14ac:dyDescent="0.25">
      <c r="A26" s="60"/>
      <c r="B26" s="33" t="s">
        <v>104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"/>
      <c r="O26" s="3"/>
      <c r="P26" s="5"/>
      <c r="Q26" s="5"/>
      <c r="R26" s="28"/>
      <c r="S26" s="23"/>
      <c r="T26" s="73">
        <v>1100000</v>
      </c>
      <c r="U26" s="73">
        <v>1092277.8500000001</v>
      </c>
      <c r="V26" s="102">
        <v>1300000</v>
      </c>
      <c r="W26" s="102">
        <v>1282021.1399999999</v>
      </c>
      <c r="X26" s="53"/>
      <c r="Y26" s="53"/>
      <c r="AE26" s="96">
        <f t="shared" si="0"/>
        <v>0.98617010769230762</v>
      </c>
    </row>
    <row r="27" spans="1:31" ht="236.25" x14ac:dyDescent="0.25">
      <c r="A27" s="31" t="s">
        <v>91</v>
      </c>
      <c r="B27" s="33" t="s">
        <v>80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">
        <v>6734406.8700000001</v>
      </c>
      <c r="O27" s="3">
        <v>5567740.79</v>
      </c>
      <c r="P27" s="5">
        <v>1025000</v>
      </c>
      <c r="Q27" s="5"/>
      <c r="R27" s="28">
        <v>7025000</v>
      </c>
      <c r="S27" s="23">
        <v>7009578.1200000001</v>
      </c>
      <c r="T27" s="74">
        <v>6488200</v>
      </c>
      <c r="U27" s="74">
        <v>6480000</v>
      </c>
      <c r="V27" s="102">
        <v>12354039.300000001</v>
      </c>
      <c r="W27" s="102">
        <v>12353956</v>
      </c>
      <c r="X27" s="53">
        <v>0</v>
      </c>
      <c r="Y27" s="53"/>
      <c r="AE27" s="96">
        <f t="shared" si="0"/>
        <v>0.9999932572660668</v>
      </c>
    </row>
    <row r="28" spans="1:31" ht="78.75" x14ac:dyDescent="0.25">
      <c r="A28" s="31" t="s">
        <v>92</v>
      </c>
      <c r="B28" s="33" t="s">
        <v>81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">
        <v>461485</v>
      </c>
      <c r="O28" s="3">
        <v>461485</v>
      </c>
      <c r="P28" s="5">
        <v>795000</v>
      </c>
      <c r="Q28" s="5"/>
      <c r="R28" s="28">
        <v>1250000</v>
      </c>
      <c r="S28" s="23">
        <v>1250000</v>
      </c>
      <c r="T28" s="73">
        <v>5183700</v>
      </c>
      <c r="U28" s="73">
        <v>4909966.66</v>
      </c>
      <c r="V28" s="102">
        <v>3457083.7</v>
      </c>
      <c r="W28" s="102">
        <v>3418941.26</v>
      </c>
      <c r="X28" s="53">
        <v>0</v>
      </c>
      <c r="Y28" s="53"/>
      <c r="AE28" s="96">
        <f t="shared" si="0"/>
        <v>0.98896687401580685</v>
      </c>
    </row>
    <row r="29" spans="1:31" x14ac:dyDescent="0.25">
      <c r="A29" s="117" t="s">
        <v>39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AE29" s="96"/>
    </row>
    <row r="30" spans="1:31" ht="94.5" x14ac:dyDescent="0.25">
      <c r="A30" s="31" t="s">
        <v>51</v>
      </c>
      <c r="B30" s="33" t="s">
        <v>82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">
        <v>200000</v>
      </c>
      <c r="O30" s="3">
        <f>O31+O32+O33</f>
        <v>199998</v>
      </c>
      <c r="P30" s="5">
        <v>300000</v>
      </c>
      <c r="Q30" s="5"/>
      <c r="R30" s="28">
        <v>2040677</v>
      </c>
      <c r="S30" s="23">
        <v>1040677</v>
      </c>
      <c r="T30" s="73">
        <v>36872025.899999999</v>
      </c>
      <c r="U30" s="73">
        <v>34701662.840000004</v>
      </c>
      <c r="V30" s="102">
        <v>71717430</v>
      </c>
      <c r="W30" s="102">
        <v>1118094</v>
      </c>
      <c r="X30" s="53">
        <v>0</v>
      </c>
      <c r="Y30" s="53"/>
      <c r="AE30" s="96">
        <f t="shared" si="0"/>
        <v>1.5590268641807159E-2</v>
      </c>
    </row>
    <row r="31" spans="1:31" ht="94.5" x14ac:dyDescent="0.25">
      <c r="A31" s="31" t="s">
        <v>52</v>
      </c>
      <c r="B31" s="33" t="s">
        <v>83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">
        <v>100000</v>
      </c>
      <c r="O31" s="3">
        <v>99999</v>
      </c>
      <c r="P31" s="5">
        <v>100000</v>
      </c>
      <c r="Q31" s="5"/>
      <c r="R31" s="28">
        <v>0</v>
      </c>
      <c r="S31" s="23">
        <v>0</v>
      </c>
      <c r="T31" s="73">
        <v>100000</v>
      </c>
      <c r="U31" s="73">
        <v>100000</v>
      </c>
      <c r="V31" s="102">
        <v>0</v>
      </c>
      <c r="W31" s="102">
        <v>0</v>
      </c>
      <c r="X31" s="53">
        <v>0</v>
      </c>
      <c r="Y31" s="53"/>
      <c r="AE31" s="96"/>
    </row>
    <row r="32" spans="1:31" ht="110.25" x14ac:dyDescent="0.25">
      <c r="A32" s="31" t="s">
        <v>53</v>
      </c>
      <c r="B32" s="33" t="s">
        <v>84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">
        <v>100000</v>
      </c>
      <c r="O32" s="3">
        <v>99999</v>
      </c>
      <c r="P32" s="5">
        <v>100000</v>
      </c>
      <c r="Q32" s="5"/>
      <c r="R32" s="28">
        <v>100000</v>
      </c>
      <c r="S32" s="23">
        <v>100000</v>
      </c>
      <c r="T32" s="73">
        <v>190385</v>
      </c>
      <c r="U32" s="73">
        <v>189676.88</v>
      </c>
      <c r="V32" s="102">
        <v>469000</v>
      </c>
      <c r="W32" s="102">
        <v>469000</v>
      </c>
      <c r="X32" s="53">
        <v>0</v>
      </c>
      <c r="Y32" s="53"/>
      <c r="AE32" s="96">
        <f t="shared" si="0"/>
        <v>1</v>
      </c>
    </row>
    <row r="33" spans="1:32" ht="94.5" x14ac:dyDescent="0.25">
      <c r="A33" s="31" t="s">
        <v>93</v>
      </c>
      <c r="B33" s="33" t="s">
        <v>85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">
        <v>0</v>
      </c>
      <c r="O33" s="3">
        <v>0</v>
      </c>
      <c r="P33" s="5">
        <v>100000</v>
      </c>
      <c r="Q33" s="5"/>
      <c r="R33" s="28">
        <v>1940677</v>
      </c>
      <c r="S33" s="23">
        <v>940677</v>
      </c>
      <c r="T33" s="73">
        <v>0</v>
      </c>
      <c r="U33" s="73">
        <v>0</v>
      </c>
      <c r="V33" s="102">
        <v>379000</v>
      </c>
      <c r="W33" s="102">
        <v>379000</v>
      </c>
      <c r="X33" s="53">
        <v>0</v>
      </c>
      <c r="Y33" s="53"/>
      <c r="AE33" s="96">
        <f t="shared" si="0"/>
        <v>1</v>
      </c>
    </row>
    <row r="34" spans="1:32" ht="120.75" thickBot="1" x14ac:dyDescent="0.3">
      <c r="A34" s="19" t="s">
        <v>108</v>
      </c>
      <c r="B34" s="64" t="s">
        <v>105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7"/>
      <c r="S34" s="66"/>
      <c r="T34" s="74">
        <v>4770509.96</v>
      </c>
      <c r="U34" s="74">
        <v>4770509.96</v>
      </c>
      <c r="V34" s="106">
        <v>300000</v>
      </c>
      <c r="W34" s="106">
        <v>270094</v>
      </c>
      <c r="X34" s="51"/>
      <c r="Y34" s="51"/>
      <c r="AE34" s="96">
        <f t="shared" si="0"/>
        <v>0.9003133333333333</v>
      </c>
    </row>
    <row r="35" spans="1:32" ht="105.75" thickBot="1" x14ac:dyDescent="0.3">
      <c r="A35" s="19" t="s">
        <v>109</v>
      </c>
      <c r="B35" s="65" t="s">
        <v>106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7"/>
      <c r="S35" s="66"/>
      <c r="T35" s="74">
        <v>0</v>
      </c>
      <c r="U35" s="74">
        <v>0</v>
      </c>
      <c r="V35" s="106">
        <v>0</v>
      </c>
      <c r="W35" s="106">
        <v>0</v>
      </c>
      <c r="X35" s="51"/>
      <c r="Y35" s="51"/>
      <c r="AE35" s="96"/>
    </row>
    <row r="36" spans="1:32" ht="90.75" thickBot="1" x14ac:dyDescent="0.3">
      <c r="A36" s="19" t="s">
        <v>110</v>
      </c>
      <c r="B36" s="65" t="s">
        <v>107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7"/>
      <c r="S36" s="66"/>
      <c r="T36" s="75">
        <v>31811130.969999999</v>
      </c>
      <c r="U36" s="75">
        <v>29641476</v>
      </c>
      <c r="V36" s="106">
        <v>70569430</v>
      </c>
      <c r="W36" s="106">
        <v>0</v>
      </c>
      <c r="X36" s="51"/>
      <c r="Y36" s="51"/>
      <c r="AE36" s="96">
        <f t="shared" si="0"/>
        <v>0</v>
      </c>
    </row>
    <row r="37" spans="1:32" x14ac:dyDescent="0.25">
      <c r="T37" s="11"/>
      <c r="U37" s="11"/>
      <c r="V37" s="133"/>
      <c r="W37" s="133"/>
      <c r="Z37" s="11"/>
      <c r="AA37" s="11"/>
      <c r="AB37" s="11"/>
      <c r="AC37" s="11"/>
      <c r="AD37" s="11"/>
      <c r="AE37" s="11"/>
      <c r="AF37" s="11"/>
    </row>
    <row r="38" spans="1:32" x14ac:dyDescent="0.25">
      <c r="T38" s="11"/>
      <c r="U38" s="11"/>
      <c r="V38" s="133"/>
      <c r="W38" s="133"/>
      <c r="Z38" s="11"/>
      <c r="AA38" s="11"/>
      <c r="AB38" s="11"/>
      <c r="AC38" s="11"/>
      <c r="AD38" s="11"/>
      <c r="AE38" s="11"/>
      <c r="AF38" s="11"/>
    </row>
    <row r="39" spans="1:32" x14ac:dyDescent="0.25">
      <c r="T39" s="11"/>
      <c r="U39" s="11"/>
      <c r="V39" s="133"/>
      <c r="W39" s="133"/>
      <c r="Z39" s="11"/>
      <c r="AA39" s="11"/>
      <c r="AB39" s="11"/>
      <c r="AC39" s="11"/>
      <c r="AD39" s="11"/>
      <c r="AE39" s="11"/>
      <c r="AF39" s="11"/>
    </row>
    <row r="40" spans="1:32" x14ac:dyDescent="0.25">
      <c r="T40" s="11"/>
      <c r="U40" s="11"/>
      <c r="V40" s="133"/>
      <c r="W40" s="133"/>
      <c r="Z40" s="11"/>
      <c r="AA40" s="11"/>
      <c r="AB40" s="11"/>
      <c r="AC40" s="11"/>
      <c r="AD40" s="11"/>
      <c r="AE40" s="11"/>
      <c r="AF40" s="11"/>
    </row>
    <row r="41" spans="1:32" x14ac:dyDescent="0.25">
      <c r="T41" s="11"/>
      <c r="U41" s="11"/>
      <c r="V41" s="133"/>
      <c r="W41" s="133"/>
      <c r="Z41" s="11"/>
      <c r="AA41" s="11"/>
      <c r="AB41" s="11"/>
      <c r="AC41" s="11"/>
      <c r="AD41" s="11"/>
      <c r="AE41" s="11"/>
      <c r="AF41" s="11"/>
    </row>
    <row r="42" spans="1:32" x14ac:dyDescent="0.25">
      <c r="T42" s="11"/>
      <c r="U42" s="11"/>
      <c r="V42" s="133"/>
      <c r="W42" s="133"/>
      <c r="Z42" s="11"/>
      <c r="AA42" s="11"/>
      <c r="AB42" s="11"/>
      <c r="AC42" s="11"/>
      <c r="AD42" s="11"/>
      <c r="AE42" s="11"/>
      <c r="AF42" s="11"/>
    </row>
    <row r="43" spans="1:32" x14ac:dyDescent="0.25">
      <c r="T43" s="11"/>
      <c r="U43" s="11"/>
      <c r="V43" s="133"/>
      <c r="W43" s="133"/>
      <c r="Z43" s="11"/>
      <c r="AA43" s="11"/>
      <c r="AB43" s="11"/>
      <c r="AC43" s="11"/>
      <c r="AD43" s="11"/>
      <c r="AE43" s="11"/>
      <c r="AF43" s="11"/>
    </row>
    <row r="44" spans="1:32" x14ac:dyDescent="0.25">
      <c r="T44" s="11"/>
      <c r="U44" s="11"/>
      <c r="V44" s="133"/>
      <c r="W44" s="133"/>
      <c r="Z44" s="11"/>
      <c r="AA44" s="11"/>
      <c r="AB44" s="11"/>
      <c r="AC44" s="11"/>
      <c r="AD44" s="11"/>
      <c r="AE44" s="11"/>
      <c r="AF44" s="11"/>
    </row>
    <row r="45" spans="1:32" x14ac:dyDescent="0.25">
      <c r="T45" s="11"/>
      <c r="U45" s="11"/>
      <c r="V45" s="133"/>
      <c r="W45" s="133"/>
      <c r="Z45" s="11"/>
      <c r="AA45" s="11"/>
      <c r="AB45" s="11"/>
      <c r="AC45" s="11"/>
      <c r="AD45" s="11"/>
      <c r="AE45" s="11"/>
      <c r="AF45" s="11"/>
    </row>
    <row r="46" spans="1:32" x14ac:dyDescent="0.25">
      <c r="T46" s="11"/>
      <c r="U46" s="11"/>
      <c r="V46" s="133"/>
      <c r="W46" s="133"/>
      <c r="Z46" s="11"/>
      <c r="AA46" s="11"/>
      <c r="AB46" s="11"/>
      <c r="AC46" s="11"/>
      <c r="AD46" s="11"/>
      <c r="AE46" s="11"/>
      <c r="AF46" s="11"/>
    </row>
    <row r="47" spans="1:32" x14ac:dyDescent="0.25">
      <c r="T47" s="11"/>
      <c r="U47" s="11"/>
      <c r="V47" s="133"/>
      <c r="W47" s="133"/>
      <c r="Z47" s="11"/>
      <c r="AA47" s="11"/>
      <c r="AB47" s="11"/>
      <c r="AC47" s="11"/>
      <c r="AD47" s="11"/>
      <c r="AE47" s="11"/>
      <c r="AF47" s="11"/>
    </row>
    <row r="48" spans="1:32" x14ac:dyDescent="0.25">
      <c r="T48" s="11"/>
      <c r="U48" s="11"/>
      <c r="V48" s="133"/>
      <c r="W48" s="133"/>
      <c r="Z48" s="11"/>
      <c r="AA48" s="11"/>
      <c r="AB48" s="11"/>
      <c r="AC48" s="11"/>
      <c r="AD48" s="11"/>
      <c r="AE48" s="11"/>
      <c r="AF48" s="11"/>
    </row>
    <row r="49" spans="20:32" x14ac:dyDescent="0.25">
      <c r="T49" s="11"/>
      <c r="U49" s="11"/>
      <c r="V49" s="133"/>
      <c r="W49" s="133"/>
      <c r="Z49" s="11"/>
      <c r="AA49" s="11"/>
      <c r="AB49" s="11"/>
      <c r="AC49" s="11"/>
      <c r="AD49" s="11"/>
      <c r="AE49" s="11"/>
      <c r="AF49" s="11"/>
    </row>
    <row r="50" spans="20:32" x14ac:dyDescent="0.25">
      <c r="T50" s="11"/>
      <c r="U50" s="11"/>
      <c r="V50" s="133"/>
      <c r="W50" s="133"/>
      <c r="Z50" s="11"/>
      <c r="AA50" s="11"/>
      <c r="AB50" s="11"/>
      <c r="AC50" s="11"/>
      <c r="AD50" s="11"/>
      <c r="AE50" s="11"/>
      <c r="AF50" s="11"/>
    </row>
    <row r="51" spans="20:32" x14ac:dyDescent="0.25">
      <c r="T51" s="11"/>
      <c r="U51" s="11"/>
      <c r="V51" s="133"/>
      <c r="W51" s="133"/>
      <c r="Z51" s="11"/>
      <c r="AA51" s="11"/>
      <c r="AB51" s="11"/>
      <c r="AC51" s="11"/>
      <c r="AD51" s="11"/>
      <c r="AE51" s="11"/>
      <c r="AF51" s="11"/>
    </row>
    <row r="52" spans="20:32" x14ac:dyDescent="0.25">
      <c r="T52" s="11"/>
      <c r="U52" s="11"/>
      <c r="V52" s="133"/>
      <c r="W52" s="133"/>
      <c r="Z52" s="11"/>
      <c r="AA52" s="11"/>
      <c r="AB52" s="11"/>
      <c r="AC52" s="11"/>
      <c r="AD52" s="11"/>
      <c r="AE52" s="11"/>
      <c r="AF52" s="11"/>
    </row>
    <row r="53" spans="20:32" x14ac:dyDescent="0.25">
      <c r="T53" s="11"/>
      <c r="U53" s="11"/>
      <c r="V53" s="133"/>
      <c r="W53" s="133"/>
      <c r="Z53" s="11"/>
      <c r="AA53" s="11"/>
      <c r="AB53" s="11"/>
      <c r="AC53" s="11"/>
      <c r="AD53" s="11"/>
      <c r="AE53" s="11"/>
      <c r="AF53" s="11"/>
    </row>
    <row r="54" spans="20:32" x14ac:dyDescent="0.25">
      <c r="T54" s="11"/>
      <c r="U54" s="11"/>
      <c r="V54" s="133"/>
      <c r="W54" s="133"/>
      <c r="Z54" s="11"/>
      <c r="AA54" s="11"/>
      <c r="AB54" s="11"/>
      <c r="AC54" s="11"/>
      <c r="AD54" s="11"/>
      <c r="AE54" s="11"/>
      <c r="AF54" s="11"/>
    </row>
    <row r="55" spans="20:32" x14ac:dyDescent="0.25">
      <c r="T55" s="11"/>
      <c r="U55" s="11"/>
      <c r="V55" s="133"/>
      <c r="W55" s="133"/>
      <c r="Z55" s="11"/>
      <c r="AA55" s="11"/>
      <c r="AB55" s="11"/>
      <c r="AC55" s="11"/>
      <c r="AD55" s="11"/>
      <c r="AE55" s="11"/>
      <c r="AF55" s="11"/>
    </row>
    <row r="56" spans="20:32" x14ac:dyDescent="0.25">
      <c r="T56" s="11"/>
      <c r="U56" s="11"/>
      <c r="V56" s="133"/>
      <c r="W56" s="133"/>
      <c r="Z56" s="11"/>
      <c r="AA56" s="11"/>
      <c r="AB56" s="11"/>
      <c r="AC56" s="11"/>
      <c r="AD56" s="11"/>
      <c r="AE56" s="11"/>
      <c r="AF56" s="11"/>
    </row>
    <row r="57" spans="20:32" x14ac:dyDescent="0.25">
      <c r="T57" s="11"/>
      <c r="U57" s="11"/>
      <c r="V57" s="133"/>
      <c r="W57" s="133"/>
      <c r="Z57" s="11"/>
      <c r="AA57" s="11"/>
      <c r="AB57" s="11"/>
      <c r="AC57" s="11"/>
      <c r="AD57" s="11"/>
      <c r="AE57" s="11"/>
      <c r="AF57" s="11"/>
    </row>
    <row r="58" spans="20:32" x14ac:dyDescent="0.25">
      <c r="T58" s="11"/>
      <c r="U58" s="11"/>
      <c r="V58" s="133"/>
      <c r="W58" s="133"/>
      <c r="Z58" s="11"/>
      <c r="AA58" s="11"/>
      <c r="AB58" s="11"/>
      <c r="AC58" s="11"/>
      <c r="AD58" s="11"/>
      <c r="AE58" s="11"/>
      <c r="AF58" s="11"/>
    </row>
    <row r="59" spans="20:32" x14ac:dyDescent="0.25">
      <c r="T59" s="11"/>
      <c r="U59" s="11"/>
      <c r="V59" s="133"/>
      <c r="W59" s="133"/>
      <c r="Z59" s="11"/>
      <c r="AA59" s="11"/>
      <c r="AB59" s="11"/>
      <c r="AC59" s="11"/>
      <c r="AD59" s="11"/>
      <c r="AE59" s="11"/>
      <c r="AF59" s="11"/>
    </row>
    <row r="60" spans="20:32" x14ac:dyDescent="0.25">
      <c r="T60" s="11"/>
      <c r="U60" s="11"/>
      <c r="V60" s="133"/>
      <c r="W60" s="133"/>
      <c r="Z60" s="11"/>
      <c r="AA60" s="11"/>
      <c r="AB60" s="11"/>
      <c r="AC60" s="11"/>
      <c r="AD60" s="11"/>
      <c r="AE60" s="11"/>
      <c r="AF60" s="11"/>
    </row>
    <row r="61" spans="20:32" x14ac:dyDescent="0.25">
      <c r="T61" s="11"/>
      <c r="U61" s="11"/>
      <c r="V61" s="133"/>
      <c r="W61" s="133"/>
      <c r="Z61" s="11"/>
      <c r="AA61" s="11"/>
      <c r="AB61" s="11"/>
      <c r="AC61" s="11"/>
      <c r="AD61" s="11"/>
      <c r="AE61" s="11"/>
      <c r="AF61" s="11"/>
    </row>
    <row r="62" spans="20:32" x14ac:dyDescent="0.25">
      <c r="T62" s="11"/>
      <c r="U62" s="11"/>
      <c r="V62" s="133"/>
      <c r="W62" s="133"/>
      <c r="Z62" s="11"/>
      <c r="AA62" s="11"/>
      <c r="AB62" s="11"/>
      <c r="AC62" s="11"/>
      <c r="AD62" s="11"/>
      <c r="AE62" s="11"/>
      <c r="AF62" s="11"/>
    </row>
    <row r="63" spans="20:32" x14ac:dyDescent="0.25">
      <c r="T63" s="11"/>
      <c r="U63" s="11"/>
      <c r="V63" s="133"/>
      <c r="W63" s="133"/>
      <c r="Z63" s="11"/>
      <c r="AA63" s="11"/>
      <c r="AB63" s="11"/>
      <c r="AC63" s="11"/>
      <c r="AD63" s="11"/>
      <c r="AE63" s="11"/>
      <c r="AF63" s="11"/>
    </row>
    <row r="64" spans="20:32" x14ac:dyDescent="0.25">
      <c r="T64" s="11"/>
      <c r="U64" s="11"/>
      <c r="V64" s="133"/>
      <c r="W64" s="133"/>
      <c r="Z64" s="11"/>
      <c r="AA64" s="11"/>
      <c r="AB64" s="11"/>
      <c r="AC64" s="11"/>
      <c r="AD64" s="11"/>
      <c r="AE64" s="11"/>
      <c r="AF64" s="11"/>
    </row>
    <row r="65" spans="20:32" x14ac:dyDescent="0.25">
      <c r="T65" s="11"/>
      <c r="U65" s="11"/>
      <c r="V65" s="133"/>
      <c r="W65" s="133"/>
      <c r="Z65" s="11"/>
      <c r="AA65" s="11"/>
      <c r="AB65" s="11"/>
      <c r="AC65" s="11"/>
      <c r="AD65" s="11"/>
      <c r="AE65" s="11"/>
      <c r="AF65" s="11"/>
    </row>
    <row r="66" spans="20:32" x14ac:dyDescent="0.25">
      <c r="T66" s="11"/>
      <c r="U66" s="11"/>
      <c r="V66" s="133"/>
      <c r="W66" s="133"/>
      <c r="Z66" s="11"/>
      <c r="AA66" s="11"/>
      <c r="AB66" s="11"/>
      <c r="AC66" s="11"/>
      <c r="AD66" s="11"/>
      <c r="AE66" s="11"/>
      <c r="AF66" s="11"/>
    </row>
    <row r="67" spans="20:32" x14ac:dyDescent="0.25">
      <c r="T67" s="11"/>
      <c r="U67" s="11"/>
      <c r="V67" s="133"/>
      <c r="W67" s="133"/>
      <c r="Z67" s="11"/>
      <c r="AA67" s="11"/>
      <c r="AB67" s="11"/>
      <c r="AC67" s="11"/>
      <c r="AD67" s="11"/>
      <c r="AE67" s="11"/>
      <c r="AF67" s="11"/>
    </row>
    <row r="68" spans="20:32" x14ac:dyDescent="0.25">
      <c r="T68" s="11"/>
      <c r="U68" s="11"/>
      <c r="V68" s="133"/>
      <c r="W68" s="133"/>
      <c r="Z68" s="11"/>
      <c r="AA68" s="11"/>
      <c r="AB68" s="11"/>
      <c r="AC68" s="11"/>
      <c r="AD68" s="11"/>
      <c r="AE68" s="11"/>
      <c r="AF68" s="11"/>
    </row>
    <row r="69" spans="20:32" x14ac:dyDescent="0.25">
      <c r="T69" s="11"/>
      <c r="U69" s="11"/>
      <c r="V69" s="133"/>
      <c r="W69" s="133"/>
      <c r="Z69" s="11"/>
      <c r="AA69" s="11"/>
      <c r="AB69" s="11"/>
      <c r="AC69" s="11"/>
      <c r="AD69" s="11"/>
      <c r="AE69" s="11"/>
      <c r="AF69" s="11"/>
    </row>
    <row r="70" spans="20:32" x14ac:dyDescent="0.25">
      <c r="T70" s="11"/>
      <c r="U70" s="11"/>
      <c r="V70" s="133"/>
      <c r="W70" s="133"/>
      <c r="Z70" s="11"/>
      <c r="AA70" s="11"/>
      <c r="AB70" s="11"/>
      <c r="AC70" s="11"/>
      <c r="AD70" s="11"/>
      <c r="AE70" s="11"/>
      <c r="AF70" s="11"/>
    </row>
    <row r="71" spans="20:32" x14ac:dyDescent="0.25">
      <c r="T71" s="11"/>
      <c r="U71" s="11"/>
      <c r="V71" s="133"/>
      <c r="W71" s="133"/>
      <c r="Z71" s="11"/>
      <c r="AA71" s="11"/>
      <c r="AB71" s="11"/>
      <c r="AC71" s="11"/>
      <c r="AD71" s="11"/>
      <c r="AE71" s="11"/>
      <c r="AF71" s="11"/>
    </row>
    <row r="72" spans="20:32" x14ac:dyDescent="0.25">
      <c r="T72" s="11"/>
      <c r="U72" s="11"/>
      <c r="V72" s="133"/>
      <c r="W72" s="133"/>
      <c r="Z72" s="11"/>
      <c r="AA72" s="11"/>
      <c r="AB72" s="11"/>
      <c r="AC72" s="11"/>
      <c r="AD72" s="11"/>
      <c r="AE72" s="11"/>
      <c r="AF72" s="11"/>
    </row>
    <row r="73" spans="20:32" x14ac:dyDescent="0.25">
      <c r="T73" s="11"/>
      <c r="U73" s="11"/>
      <c r="V73" s="133"/>
      <c r="W73" s="133"/>
      <c r="Z73" s="11"/>
      <c r="AA73" s="11"/>
      <c r="AB73" s="11"/>
      <c r="AC73" s="11"/>
      <c r="AD73" s="11"/>
      <c r="AE73" s="11"/>
      <c r="AF73" s="11"/>
    </row>
    <row r="74" spans="20:32" x14ac:dyDescent="0.25">
      <c r="T74" s="11"/>
      <c r="U74" s="11"/>
      <c r="V74" s="133"/>
      <c r="W74" s="133"/>
      <c r="Z74" s="11"/>
      <c r="AA74" s="11"/>
      <c r="AB74" s="11"/>
      <c r="AC74" s="11"/>
      <c r="AD74" s="11"/>
      <c r="AE74" s="11"/>
      <c r="AF74" s="11"/>
    </row>
    <row r="75" spans="20:32" x14ac:dyDescent="0.25">
      <c r="T75" s="11"/>
      <c r="U75" s="11"/>
      <c r="V75" s="133"/>
      <c r="W75" s="133"/>
      <c r="Z75" s="11"/>
      <c r="AA75" s="11"/>
      <c r="AB75" s="11"/>
      <c r="AC75" s="11"/>
      <c r="AD75" s="11"/>
      <c r="AE75" s="11"/>
      <c r="AF75" s="11"/>
    </row>
    <row r="76" spans="20:32" x14ac:dyDescent="0.25">
      <c r="T76" s="11"/>
      <c r="U76" s="11"/>
      <c r="V76" s="133"/>
      <c r="W76" s="133"/>
      <c r="Z76" s="11"/>
      <c r="AA76" s="11"/>
      <c r="AB76" s="11"/>
      <c r="AC76" s="11"/>
      <c r="AD76" s="11"/>
      <c r="AE76" s="11"/>
      <c r="AF76" s="11"/>
    </row>
    <row r="77" spans="20:32" x14ac:dyDescent="0.25">
      <c r="T77" s="11"/>
      <c r="U77" s="11"/>
      <c r="V77" s="133"/>
      <c r="W77" s="133"/>
      <c r="Z77" s="11"/>
      <c r="AA77" s="11"/>
      <c r="AB77" s="11"/>
      <c r="AC77" s="11"/>
      <c r="AD77" s="11"/>
      <c r="AE77" s="11"/>
      <c r="AF77" s="11"/>
    </row>
    <row r="78" spans="20:32" x14ac:dyDescent="0.25">
      <c r="T78" s="11"/>
      <c r="U78" s="11"/>
      <c r="V78" s="133"/>
      <c r="W78" s="133"/>
      <c r="Z78" s="11"/>
      <c r="AA78" s="11"/>
      <c r="AB78" s="11"/>
      <c r="AC78" s="11"/>
      <c r="AD78" s="11"/>
      <c r="AE78" s="11"/>
      <c r="AF78" s="11"/>
    </row>
    <row r="79" spans="20:32" x14ac:dyDescent="0.25">
      <c r="T79" s="11"/>
      <c r="U79" s="11"/>
      <c r="V79" s="133"/>
      <c r="W79" s="133"/>
      <c r="Z79" s="11"/>
      <c r="AA79" s="11"/>
      <c r="AB79" s="11"/>
      <c r="AC79" s="11"/>
      <c r="AD79" s="11"/>
      <c r="AE79" s="11"/>
      <c r="AF79" s="11"/>
    </row>
    <row r="80" spans="20:32" x14ac:dyDescent="0.25">
      <c r="T80" s="11"/>
      <c r="U80" s="11"/>
      <c r="V80" s="133"/>
      <c r="W80" s="133"/>
      <c r="Z80" s="11"/>
      <c r="AA80" s="11"/>
      <c r="AB80" s="11"/>
      <c r="AC80" s="11"/>
      <c r="AD80" s="11"/>
      <c r="AE80" s="11"/>
      <c r="AF80" s="11"/>
    </row>
    <row r="81" spans="20:32" x14ac:dyDescent="0.25">
      <c r="T81" s="11"/>
      <c r="U81" s="11"/>
      <c r="V81" s="133"/>
      <c r="W81" s="133"/>
      <c r="Z81" s="11"/>
      <c r="AA81" s="11"/>
      <c r="AB81" s="11"/>
      <c r="AC81" s="11"/>
      <c r="AD81" s="11"/>
      <c r="AE81" s="11"/>
      <c r="AF81" s="11"/>
    </row>
    <row r="82" spans="20:32" x14ac:dyDescent="0.25">
      <c r="T82" s="11"/>
      <c r="U82" s="11"/>
      <c r="V82" s="133"/>
      <c r="W82" s="133"/>
      <c r="Z82" s="11"/>
      <c r="AA82" s="11"/>
      <c r="AB82" s="11"/>
      <c r="AC82" s="11"/>
      <c r="AD82" s="11"/>
      <c r="AE82" s="11"/>
      <c r="AF82" s="11"/>
    </row>
    <row r="83" spans="20:32" x14ac:dyDescent="0.25">
      <c r="T83" s="11"/>
      <c r="U83" s="11"/>
      <c r="V83" s="133"/>
      <c r="W83" s="133"/>
      <c r="Z83" s="11"/>
      <c r="AA83" s="11"/>
      <c r="AB83" s="11"/>
      <c r="AC83" s="11"/>
      <c r="AD83" s="11"/>
      <c r="AE83" s="11"/>
      <c r="AF83" s="11"/>
    </row>
    <row r="84" spans="20:32" x14ac:dyDescent="0.25">
      <c r="T84" s="11"/>
      <c r="U84" s="11"/>
      <c r="V84" s="133"/>
      <c r="W84" s="133"/>
      <c r="Z84" s="11"/>
      <c r="AA84" s="11"/>
      <c r="AB84" s="11"/>
      <c r="AC84" s="11"/>
      <c r="AD84" s="11"/>
      <c r="AE84" s="11"/>
      <c r="AF84" s="11"/>
    </row>
    <row r="85" spans="20:32" x14ac:dyDescent="0.25">
      <c r="T85" s="11"/>
      <c r="U85" s="11"/>
      <c r="V85" s="133"/>
      <c r="W85" s="133"/>
      <c r="Z85" s="11"/>
      <c r="AA85" s="11"/>
      <c r="AB85" s="11"/>
      <c r="AC85" s="11"/>
      <c r="AD85" s="11"/>
      <c r="AE85" s="11"/>
      <c r="AF85" s="11"/>
    </row>
    <row r="86" spans="20:32" x14ac:dyDescent="0.25">
      <c r="T86" s="11"/>
      <c r="U86" s="11"/>
      <c r="V86" s="133"/>
      <c r="W86" s="133"/>
      <c r="Z86" s="11"/>
      <c r="AA86" s="11"/>
      <c r="AB86" s="11"/>
      <c r="AC86" s="11"/>
      <c r="AD86" s="11"/>
      <c r="AE86" s="11"/>
      <c r="AF86" s="11"/>
    </row>
    <row r="87" spans="20:32" x14ac:dyDescent="0.25">
      <c r="T87" s="11"/>
      <c r="U87" s="11"/>
      <c r="V87" s="133"/>
      <c r="W87" s="133"/>
      <c r="Z87" s="11"/>
      <c r="AA87" s="11"/>
      <c r="AB87" s="11"/>
      <c r="AC87" s="11"/>
      <c r="AD87" s="11"/>
      <c r="AE87" s="11"/>
      <c r="AF87" s="11"/>
    </row>
    <row r="88" spans="20:32" x14ac:dyDescent="0.25">
      <c r="T88" s="11"/>
      <c r="U88" s="11"/>
      <c r="V88" s="133"/>
      <c r="W88" s="133"/>
      <c r="Z88" s="11"/>
      <c r="AA88" s="11"/>
      <c r="AB88" s="11"/>
      <c r="AC88" s="11"/>
      <c r="AD88" s="11"/>
      <c r="AE88" s="11"/>
      <c r="AF88" s="11"/>
    </row>
    <row r="89" spans="20:32" x14ac:dyDescent="0.25">
      <c r="T89" s="11"/>
      <c r="U89" s="11"/>
      <c r="V89" s="133"/>
      <c r="W89" s="133"/>
      <c r="Z89" s="11"/>
      <c r="AA89" s="11"/>
      <c r="AB89" s="11"/>
      <c r="AC89" s="11"/>
      <c r="AD89" s="11"/>
      <c r="AE89" s="11"/>
      <c r="AF89" s="11"/>
    </row>
    <row r="90" spans="20:32" x14ac:dyDescent="0.25">
      <c r="T90" s="11"/>
      <c r="U90" s="11"/>
      <c r="V90" s="133"/>
      <c r="W90" s="133"/>
      <c r="Z90" s="11"/>
      <c r="AA90" s="11"/>
      <c r="AB90" s="11"/>
      <c r="AC90" s="11"/>
      <c r="AD90" s="11"/>
      <c r="AE90" s="11"/>
      <c r="AF90" s="11"/>
    </row>
    <row r="91" spans="20:32" x14ac:dyDescent="0.25">
      <c r="T91" s="11"/>
      <c r="U91" s="11"/>
      <c r="V91" s="133"/>
      <c r="W91" s="133"/>
      <c r="Z91" s="11"/>
      <c r="AA91" s="11"/>
      <c r="AB91" s="11"/>
      <c r="AC91" s="11"/>
      <c r="AD91" s="11"/>
      <c r="AE91" s="11"/>
      <c r="AF91" s="11"/>
    </row>
    <row r="92" spans="20:32" x14ac:dyDescent="0.25">
      <c r="T92" s="11"/>
      <c r="U92" s="11"/>
      <c r="V92" s="133"/>
      <c r="W92" s="133"/>
      <c r="Z92" s="11"/>
      <c r="AA92" s="11"/>
      <c r="AB92" s="11"/>
      <c r="AC92" s="11"/>
      <c r="AD92" s="11"/>
      <c r="AE92" s="11"/>
      <c r="AF92" s="11"/>
    </row>
    <row r="93" spans="20:32" x14ac:dyDescent="0.25">
      <c r="T93" s="11"/>
      <c r="U93" s="11"/>
      <c r="V93" s="133"/>
      <c r="W93" s="133"/>
      <c r="Z93" s="11"/>
      <c r="AA93" s="11"/>
      <c r="AB93" s="11"/>
      <c r="AC93" s="11"/>
      <c r="AD93" s="11"/>
      <c r="AE93" s="11"/>
      <c r="AF93" s="11"/>
    </row>
    <row r="94" spans="20:32" x14ac:dyDescent="0.25">
      <c r="T94" s="11"/>
      <c r="U94" s="11"/>
      <c r="V94" s="133"/>
      <c r="W94" s="133"/>
      <c r="Z94" s="11"/>
      <c r="AA94" s="11"/>
      <c r="AB94" s="11"/>
      <c r="AC94" s="11"/>
      <c r="AD94" s="11"/>
      <c r="AE94" s="11"/>
      <c r="AF94" s="11"/>
    </row>
    <row r="95" spans="20:32" x14ac:dyDescent="0.25">
      <c r="T95" s="11"/>
      <c r="U95" s="11"/>
      <c r="V95" s="133"/>
      <c r="W95" s="133"/>
      <c r="Z95" s="11"/>
      <c r="AA95" s="11"/>
      <c r="AB95" s="11"/>
      <c r="AC95" s="11"/>
      <c r="AD95" s="11"/>
      <c r="AE95" s="11"/>
      <c r="AF95" s="11"/>
    </row>
    <row r="96" spans="20:32" x14ac:dyDescent="0.25">
      <c r="T96" s="11"/>
      <c r="U96" s="11"/>
      <c r="V96" s="133"/>
      <c r="W96" s="133"/>
      <c r="Z96" s="11"/>
      <c r="AA96" s="11"/>
      <c r="AB96" s="11"/>
      <c r="AC96" s="11"/>
      <c r="AD96" s="11"/>
      <c r="AE96" s="11"/>
      <c r="AF96" s="11"/>
    </row>
    <row r="97" spans="20:32" x14ac:dyDescent="0.25">
      <c r="T97" s="11"/>
      <c r="U97" s="11"/>
      <c r="V97" s="133"/>
      <c r="W97" s="133"/>
      <c r="Z97" s="11"/>
      <c r="AA97" s="11"/>
      <c r="AB97" s="11"/>
      <c r="AC97" s="11"/>
      <c r="AD97" s="11"/>
      <c r="AE97" s="11"/>
      <c r="AF97" s="11"/>
    </row>
    <row r="98" spans="20:32" x14ac:dyDescent="0.25">
      <c r="T98" s="11"/>
      <c r="U98" s="11"/>
      <c r="V98" s="133"/>
      <c r="W98" s="133"/>
      <c r="Z98" s="11"/>
      <c r="AA98" s="11"/>
      <c r="AB98" s="11"/>
      <c r="AC98" s="11"/>
      <c r="AD98" s="11"/>
      <c r="AE98" s="11"/>
      <c r="AF98" s="11"/>
    </row>
    <row r="99" spans="20:32" x14ac:dyDescent="0.25">
      <c r="T99" s="11"/>
      <c r="U99" s="11"/>
      <c r="V99" s="133"/>
      <c r="W99" s="133"/>
      <c r="Z99" s="11"/>
      <c r="AA99" s="11"/>
      <c r="AB99" s="11"/>
      <c r="AC99" s="11"/>
      <c r="AD99" s="11"/>
      <c r="AE99" s="11"/>
      <c r="AF99" s="11"/>
    </row>
    <row r="100" spans="20:32" x14ac:dyDescent="0.25">
      <c r="T100" s="11"/>
      <c r="U100" s="11"/>
      <c r="V100" s="133"/>
      <c r="W100" s="133"/>
      <c r="Z100" s="11"/>
      <c r="AA100" s="11"/>
      <c r="AB100" s="11"/>
      <c r="AC100" s="11"/>
      <c r="AD100" s="11"/>
      <c r="AE100" s="11"/>
      <c r="AF100" s="11"/>
    </row>
    <row r="101" spans="20:32" x14ac:dyDescent="0.25">
      <c r="T101" s="11"/>
      <c r="U101" s="11"/>
      <c r="V101" s="133"/>
      <c r="W101" s="133"/>
      <c r="Z101" s="11"/>
      <c r="AA101" s="11"/>
      <c r="AB101" s="11"/>
      <c r="AC101" s="11"/>
      <c r="AD101" s="11"/>
      <c r="AE101" s="11"/>
      <c r="AF101" s="11"/>
    </row>
    <row r="102" spans="20:32" x14ac:dyDescent="0.25">
      <c r="T102" s="11"/>
      <c r="U102" s="11"/>
      <c r="V102" s="133"/>
      <c r="W102" s="133"/>
      <c r="Z102" s="11"/>
      <c r="AA102" s="11"/>
      <c r="AB102" s="11"/>
      <c r="AC102" s="11"/>
      <c r="AD102" s="11"/>
      <c r="AE102" s="11"/>
      <c r="AF102" s="11"/>
    </row>
    <row r="103" spans="20:32" x14ac:dyDescent="0.25">
      <c r="T103" s="11"/>
      <c r="U103" s="11"/>
      <c r="V103" s="133"/>
      <c r="W103" s="133"/>
      <c r="Z103" s="11"/>
      <c r="AA103" s="11"/>
      <c r="AB103" s="11"/>
      <c r="AC103" s="11"/>
      <c r="AD103" s="11"/>
      <c r="AE103" s="11"/>
      <c r="AF103" s="11"/>
    </row>
    <row r="104" spans="20:32" x14ac:dyDescent="0.25">
      <c r="T104" s="11"/>
      <c r="U104" s="11"/>
      <c r="V104" s="133"/>
      <c r="W104" s="133"/>
      <c r="Z104" s="11"/>
      <c r="AA104" s="11"/>
      <c r="AB104" s="11"/>
      <c r="AC104" s="11"/>
      <c r="AD104" s="11"/>
      <c r="AE104" s="11"/>
      <c r="AF104" s="11"/>
    </row>
    <row r="105" spans="20:32" x14ac:dyDescent="0.25">
      <c r="T105" s="11"/>
      <c r="U105" s="11"/>
      <c r="V105" s="133"/>
      <c r="W105" s="133"/>
      <c r="Z105" s="11"/>
      <c r="AA105" s="11"/>
      <c r="AB105" s="11"/>
      <c r="AC105" s="11"/>
      <c r="AD105" s="11"/>
      <c r="AE105" s="11"/>
      <c r="AF105" s="11"/>
    </row>
    <row r="106" spans="20:32" x14ac:dyDescent="0.25">
      <c r="T106" s="11"/>
      <c r="U106" s="11"/>
      <c r="V106" s="133"/>
      <c r="W106" s="133"/>
      <c r="Z106" s="11"/>
      <c r="AA106" s="11"/>
      <c r="AB106" s="11"/>
      <c r="AC106" s="11"/>
      <c r="AD106" s="11"/>
      <c r="AE106" s="11"/>
      <c r="AF106" s="11"/>
    </row>
    <row r="107" spans="20:32" x14ac:dyDescent="0.25">
      <c r="T107" s="11"/>
      <c r="U107" s="11"/>
      <c r="V107" s="133"/>
      <c r="W107" s="133"/>
      <c r="Z107" s="11"/>
      <c r="AA107" s="11"/>
      <c r="AB107" s="11"/>
      <c r="AC107" s="11"/>
      <c r="AD107" s="11"/>
      <c r="AE107" s="11"/>
      <c r="AF107" s="11"/>
    </row>
    <row r="108" spans="20:32" x14ac:dyDescent="0.25">
      <c r="T108" s="11"/>
      <c r="U108" s="11"/>
      <c r="V108" s="133"/>
      <c r="W108" s="133"/>
      <c r="Z108" s="11"/>
      <c r="AA108" s="11"/>
      <c r="AB108" s="11"/>
      <c r="AC108" s="11"/>
      <c r="AD108" s="11"/>
      <c r="AE108" s="11"/>
      <c r="AF108" s="11"/>
    </row>
    <row r="109" spans="20:32" x14ac:dyDescent="0.25">
      <c r="T109" s="11"/>
      <c r="U109" s="11"/>
      <c r="V109" s="133"/>
      <c r="W109" s="133"/>
      <c r="Z109" s="11"/>
      <c r="AA109" s="11"/>
      <c r="AB109" s="11"/>
      <c r="AC109" s="11"/>
      <c r="AD109" s="11"/>
      <c r="AE109" s="11"/>
      <c r="AF109" s="11"/>
    </row>
    <row r="110" spans="20:32" x14ac:dyDescent="0.25">
      <c r="T110" s="11"/>
      <c r="U110" s="11"/>
      <c r="V110" s="133"/>
      <c r="W110" s="133"/>
      <c r="Z110" s="11"/>
      <c r="AA110" s="11"/>
      <c r="AB110" s="11"/>
      <c r="AC110" s="11"/>
      <c r="AD110" s="11"/>
      <c r="AE110" s="11"/>
      <c r="AF110" s="11"/>
    </row>
    <row r="111" spans="20:32" x14ac:dyDescent="0.25">
      <c r="T111" s="11"/>
      <c r="U111" s="11"/>
      <c r="V111" s="133"/>
      <c r="W111" s="133"/>
      <c r="Z111" s="11"/>
      <c r="AA111" s="11"/>
      <c r="AB111" s="11"/>
      <c r="AC111" s="11"/>
      <c r="AD111" s="11"/>
      <c r="AE111" s="11"/>
      <c r="AF111" s="11"/>
    </row>
    <row r="112" spans="20:32" x14ac:dyDescent="0.25">
      <c r="T112" s="11"/>
      <c r="U112" s="11"/>
      <c r="V112" s="133"/>
      <c r="W112" s="133"/>
      <c r="Z112" s="11"/>
      <c r="AA112" s="11"/>
      <c r="AB112" s="11"/>
      <c r="AC112" s="11"/>
      <c r="AD112" s="11"/>
      <c r="AE112" s="11"/>
      <c r="AF112" s="11"/>
    </row>
    <row r="113" spans="20:32" x14ac:dyDescent="0.25">
      <c r="T113" s="11"/>
      <c r="U113" s="11"/>
      <c r="V113" s="133"/>
      <c r="W113" s="133"/>
      <c r="Z113" s="11"/>
      <c r="AA113" s="11"/>
      <c r="AB113" s="11"/>
      <c r="AC113" s="11"/>
      <c r="AD113" s="11"/>
      <c r="AE113" s="11"/>
      <c r="AF113" s="11"/>
    </row>
    <row r="114" spans="20:32" x14ac:dyDescent="0.25">
      <c r="T114" s="11"/>
      <c r="U114" s="11"/>
      <c r="V114" s="133"/>
      <c r="W114" s="133"/>
      <c r="Z114" s="11"/>
      <c r="AA114" s="11"/>
      <c r="AB114" s="11"/>
      <c r="AC114" s="11"/>
      <c r="AD114" s="11"/>
      <c r="AE114" s="11"/>
      <c r="AF114" s="11"/>
    </row>
    <row r="115" spans="20:32" x14ac:dyDescent="0.25">
      <c r="T115" s="11"/>
      <c r="U115" s="11"/>
      <c r="V115" s="133"/>
      <c r="W115" s="133"/>
      <c r="Z115" s="11"/>
      <c r="AA115" s="11"/>
      <c r="AB115" s="11"/>
      <c r="AC115" s="11"/>
      <c r="AD115" s="11"/>
      <c r="AE115" s="11"/>
      <c r="AF115" s="11"/>
    </row>
    <row r="116" spans="20:32" x14ac:dyDescent="0.25">
      <c r="T116" s="11"/>
      <c r="U116" s="11"/>
      <c r="V116" s="133"/>
      <c r="W116" s="133"/>
      <c r="Z116" s="11"/>
      <c r="AA116" s="11"/>
      <c r="AB116" s="11"/>
      <c r="AC116" s="11"/>
      <c r="AD116" s="11"/>
      <c r="AE116" s="11"/>
      <c r="AF116" s="11"/>
    </row>
    <row r="117" spans="20:32" x14ac:dyDescent="0.25">
      <c r="T117" s="11"/>
      <c r="U117" s="11"/>
      <c r="V117" s="133"/>
      <c r="W117" s="133"/>
      <c r="Z117" s="11"/>
      <c r="AA117" s="11"/>
      <c r="AB117" s="11"/>
      <c r="AC117" s="11"/>
      <c r="AD117" s="11"/>
      <c r="AE117" s="11"/>
      <c r="AF117" s="11"/>
    </row>
    <row r="118" spans="20:32" x14ac:dyDescent="0.25">
      <c r="T118" s="11"/>
      <c r="U118" s="11"/>
      <c r="V118" s="133"/>
      <c r="W118" s="133"/>
      <c r="Z118" s="11"/>
      <c r="AA118" s="11"/>
      <c r="AB118" s="11"/>
      <c r="AC118" s="11"/>
      <c r="AD118" s="11"/>
      <c r="AE118" s="11"/>
      <c r="AF118" s="11"/>
    </row>
    <row r="119" spans="20:32" x14ac:dyDescent="0.25">
      <c r="T119" s="11"/>
      <c r="U119" s="11"/>
      <c r="V119" s="133"/>
      <c r="W119" s="133"/>
      <c r="Z119" s="11"/>
      <c r="AA119" s="11"/>
      <c r="AB119" s="11"/>
      <c r="AC119" s="11"/>
      <c r="AD119" s="11"/>
      <c r="AE119" s="11"/>
      <c r="AF119" s="11"/>
    </row>
    <row r="120" spans="20:32" x14ac:dyDescent="0.25">
      <c r="T120" s="11"/>
      <c r="U120" s="11"/>
      <c r="V120" s="133"/>
      <c r="W120" s="133"/>
      <c r="Z120" s="11"/>
      <c r="AA120" s="11"/>
      <c r="AB120" s="11"/>
      <c r="AC120" s="11"/>
      <c r="AD120" s="11"/>
      <c r="AE120" s="11"/>
      <c r="AF120" s="11"/>
    </row>
    <row r="121" spans="20:32" x14ac:dyDescent="0.25">
      <c r="T121" s="11"/>
      <c r="U121" s="11"/>
      <c r="V121" s="133"/>
      <c r="W121" s="133"/>
      <c r="Z121" s="11"/>
      <c r="AA121" s="11"/>
      <c r="AB121" s="11"/>
      <c r="AC121" s="11"/>
      <c r="AD121" s="11"/>
      <c r="AE121" s="11"/>
      <c r="AF121" s="11"/>
    </row>
    <row r="122" spans="20:32" x14ac:dyDescent="0.25">
      <c r="T122" s="11"/>
      <c r="U122" s="11"/>
      <c r="V122" s="133"/>
      <c r="W122" s="133"/>
      <c r="Z122" s="11"/>
      <c r="AA122" s="11"/>
      <c r="AB122" s="11"/>
      <c r="AC122" s="11"/>
      <c r="AD122" s="11"/>
      <c r="AE122" s="11"/>
      <c r="AF122" s="11"/>
    </row>
    <row r="123" spans="20:32" x14ac:dyDescent="0.25">
      <c r="T123" s="11"/>
      <c r="U123" s="11"/>
      <c r="V123" s="133"/>
      <c r="W123" s="133"/>
      <c r="Z123" s="11"/>
      <c r="AA123" s="11"/>
      <c r="AB123" s="11"/>
      <c r="AC123" s="11"/>
      <c r="AD123" s="11"/>
      <c r="AE123" s="11"/>
      <c r="AF123" s="11"/>
    </row>
    <row r="124" spans="20:32" x14ac:dyDescent="0.25">
      <c r="T124" s="11"/>
      <c r="U124" s="11"/>
      <c r="V124" s="133"/>
      <c r="W124" s="133"/>
      <c r="Z124" s="11"/>
      <c r="AA124" s="11"/>
      <c r="AB124" s="11"/>
      <c r="AC124" s="11"/>
      <c r="AD124" s="11"/>
      <c r="AE124" s="11"/>
      <c r="AF124" s="11"/>
    </row>
    <row r="125" spans="20:32" x14ac:dyDescent="0.25">
      <c r="T125" s="11"/>
      <c r="U125" s="11"/>
      <c r="V125" s="133"/>
      <c r="W125" s="133"/>
      <c r="Z125" s="11"/>
      <c r="AA125" s="11"/>
      <c r="AB125" s="11"/>
      <c r="AC125" s="11"/>
      <c r="AD125" s="11"/>
      <c r="AE125" s="11"/>
      <c r="AF125" s="11"/>
    </row>
    <row r="126" spans="20:32" x14ac:dyDescent="0.25">
      <c r="T126" s="11"/>
      <c r="U126" s="11"/>
      <c r="V126" s="133"/>
      <c r="W126" s="133"/>
      <c r="Z126" s="11"/>
      <c r="AA126" s="11"/>
      <c r="AB126" s="11"/>
      <c r="AC126" s="11"/>
      <c r="AD126" s="11"/>
      <c r="AE126" s="11"/>
      <c r="AF126" s="11"/>
    </row>
    <row r="127" spans="20:32" x14ac:dyDescent="0.25">
      <c r="T127" s="11"/>
      <c r="U127" s="11"/>
      <c r="V127" s="133"/>
      <c r="W127" s="133"/>
      <c r="Z127" s="11"/>
      <c r="AA127" s="11"/>
      <c r="AB127" s="11"/>
      <c r="AC127" s="11"/>
      <c r="AD127" s="11"/>
      <c r="AE127" s="11"/>
      <c r="AF127" s="11"/>
    </row>
    <row r="128" spans="20:32" x14ac:dyDescent="0.25">
      <c r="T128" s="11"/>
      <c r="U128" s="11"/>
      <c r="V128" s="133"/>
      <c r="W128" s="133"/>
      <c r="Z128" s="11"/>
      <c r="AA128" s="11"/>
      <c r="AB128" s="11"/>
      <c r="AC128" s="11"/>
      <c r="AD128" s="11"/>
      <c r="AE128" s="11"/>
      <c r="AF128" s="11"/>
    </row>
    <row r="129" spans="20:32" x14ac:dyDescent="0.25">
      <c r="T129" s="11"/>
      <c r="U129" s="11"/>
      <c r="V129" s="133"/>
      <c r="W129" s="133"/>
      <c r="Z129" s="11"/>
      <c r="AA129" s="11"/>
      <c r="AB129" s="11"/>
      <c r="AC129" s="11"/>
      <c r="AD129" s="11"/>
      <c r="AE129" s="11"/>
      <c r="AF129" s="11"/>
    </row>
    <row r="130" spans="20:32" x14ac:dyDescent="0.25">
      <c r="T130" s="11"/>
      <c r="U130" s="11"/>
      <c r="V130" s="133"/>
      <c r="W130" s="133"/>
      <c r="Z130" s="11"/>
      <c r="AA130" s="11"/>
      <c r="AB130" s="11"/>
      <c r="AC130" s="11"/>
      <c r="AD130" s="11"/>
      <c r="AE130" s="11"/>
      <c r="AF130" s="11"/>
    </row>
    <row r="131" spans="20:32" x14ac:dyDescent="0.25">
      <c r="T131" s="11"/>
      <c r="U131" s="11"/>
      <c r="V131" s="133"/>
      <c r="W131" s="133"/>
      <c r="Z131" s="11"/>
      <c r="AA131" s="11"/>
      <c r="AB131" s="11"/>
      <c r="AC131" s="11"/>
      <c r="AD131" s="11"/>
      <c r="AE131" s="11"/>
      <c r="AF131" s="11"/>
    </row>
    <row r="132" spans="20:32" x14ac:dyDescent="0.25">
      <c r="T132" s="11"/>
      <c r="U132" s="11"/>
      <c r="V132" s="133"/>
      <c r="W132" s="133"/>
      <c r="Z132" s="11"/>
      <c r="AA132" s="11"/>
      <c r="AB132" s="11"/>
      <c r="AC132" s="11"/>
      <c r="AD132" s="11"/>
      <c r="AE132" s="11"/>
      <c r="AF132" s="11"/>
    </row>
    <row r="133" spans="20:32" x14ac:dyDescent="0.25">
      <c r="T133" s="11"/>
      <c r="U133" s="11"/>
      <c r="V133" s="133"/>
      <c r="W133" s="133"/>
      <c r="Z133" s="11"/>
      <c r="AA133" s="11"/>
      <c r="AB133" s="11"/>
      <c r="AC133" s="11"/>
      <c r="AD133" s="11"/>
      <c r="AE133" s="11"/>
      <c r="AF133" s="11"/>
    </row>
    <row r="134" spans="20:32" x14ac:dyDescent="0.25">
      <c r="T134" s="11"/>
      <c r="U134" s="11"/>
      <c r="V134" s="133"/>
      <c r="W134" s="133"/>
      <c r="Z134" s="11"/>
      <c r="AA134" s="11"/>
      <c r="AB134" s="11"/>
      <c r="AC134" s="11"/>
      <c r="AD134" s="11"/>
      <c r="AE134" s="11"/>
      <c r="AF134" s="11"/>
    </row>
    <row r="135" spans="20:32" x14ac:dyDescent="0.25">
      <c r="T135" s="11"/>
      <c r="U135" s="11"/>
      <c r="V135" s="133"/>
      <c r="W135" s="133"/>
      <c r="Z135" s="11"/>
      <c r="AA135" s="11"/>
      <c r="AB135" s="11"/>
      <c r="AC135" s="11"/>
      <c r="AD135" s="11"/>
      <c r="AE135" s="11"/>
      <c r="AF135" s="11"/>
    </row>
    <row r="136" spans="20:32" x14ac:dyDescent="0.25">
      <c r="T136" s="11"/>
      <c r="U136" s="11"/>
      <c r="V136" s="133"/>
      <c r="W136" s="133"/>
      <c r="Z136" s="11"/>
      <c r="AA136" s="11"/>
      <c r="AB136" s="11"/>
      <c r="AC136" s="11"/>
      <c r="AD136" s="11"/>
      <c r="AE136" s="11"/>
      <c r="AF136" s="11"/>
    </row>
    <row r="137" spans="20:32" x14ac:dyDescent="0.25">
      <c r="T137" s="11"/>
      <c r="U137" s="11"/>
      <c r="V137" s="133"/>
      <c r="W137" s="133"/>
      <c r="Z137" s="11"/>
      <c r="AA137" s="11"/>
      <c r="AB137" s="11"/>
      <c r="AC137" s="11"/>
      <c r="AD137" s="11"/>
      <c r="AE137" s="11"/>
      <c r="AF137" s="11"/>
    </row>
    <row r="138" spans="20:32" x14ac:dyDescent="0.25">
      <c r="T138" s="11"/>
      <c r="U138" s="11"/>
      <c r="V138" s="133"/>
      <c r="W138" s="133"/>
      <c r="Z138" s="11"/>
      <c r="AA138" s="11"/>
      <c r="AB138" s="11"/>
      <c r="AC138" s="11"/>
      <c r="AD138" s="11"/>
      <c r="AE138" s="11"/>
      <c r="AF138" s="11"/>
    </row>
    <row r="139" spans="20:32" x14ac:dyDescent="0.25">
      <c r="T139" s="11"/>
      <c r="U139" s="11"/>
      <c r="V139" s="133"/>
      <c r="W139" s="133"/>
      <c r="Z139" s="11"/>
      <c r="AA139" s="11"/>
      <c r="AB139" s="11"/>
      <c r="AC139" s="11"/>
      <c r="AD139" s="11"/>
      <c r="AE139" s="11"/>
      <c r="AF139" s="11"/>
    </row>
    <row r="140" spans="20:32" x14ac:dyDescent="0.25">
      <c r="T140" s="11"/>
      <c r="U140" s="11"/>
      <c r="V140" s="133"/>
      <c r="W140" s="133"/>
      <c r="Z140" s="11"/>
      <c r="AA140" s="11"/>
      <c r="AB140" s="11"/>
      <c r="AC140" s="11"/>
      <c r="AD140" s="11"/>
      <c r="AE140" s="11"/>
      <c r="AF140" s="11"/>
    </row>
    <row r="141" spans="20:32" x14ac:dyDescent="0.25">
      <c r="T141" s="11"/>
      <c r="U141" s="11"/>
      <c r="V141" s="133"/>
      <c r="W141" s="133"/>
      <c r="Z141" s="11"/>
      <c r="AA141" s="11"/>
      <c r="AB141" s="11"/>
      <c r="AC141" s="11"/>
      <c r="AD141" s="11"/>
      <c r="AE141" s="11"/>
      <c r="AF141" s="11"/>
    </row>
    <row r="142" spans="20:32" x14ac:dyDescent="0.25">
      <c r="T142" s="11"/>
      <c r="U142" s="11"/>
      <c r="V142" s="133"/>
      <c r="W142" s="133"/>
      <c r="Z142" s="11"/>
      <c r="AA142" s="11"/>
      <c r="AB142" s="11"/>
      <c r="AC142" s="11"/>
      <c r="AD142" s="11"/>
      <c r="AE142" s="11"/>
      <c r="AF142" s="11"/>
    </row>
    <row r="143" spans="20:32" x14ac:dyDescent="0.25">
      <c r="T143" s="11"/>
      <c r="U143" s="11"/>
      <c r="V143" s="133"/>
      <c r="W143" s="133"/>
      <c r="Z143" s="11"/>
      <c r="AA143" s="11"/>
      <c r="AB143" s="11"/>
      <c r="AC143" s="11"/>
      <c r="AD143" s="11"/>
      <c r="AE143" s="11"/>
      <c r="AF143" s="11"/>
    </row>
    <row r="144" spans="20:32" x14ac:dyDescent="0.25">
      <c r="T144" s="11"/>
      <c r="U144" s="11"/>
      <c r="V144" s="133"/>
      <c r="W144" s="133"/>
      <c r="Z144" s="11"/>
      <c r="AA144" s="11"/>
      <c r="AB144" s="11"/>
      <c r="AC144" s="11"/>
      <c r="AD144" s="11"/>
      <c r="AE144" s="11"/>
      <c r="AF144" s="11"/>
    </row>
    <row r="145" spans="20:32" x14ac:dyDescent="0.25">
      <c r="T145" s="11"/>
      <c r="U145" s="11"/>
      <c r="V145" s="133"/>
      <c r="W145" s="133"/>
      <c r="Z145" s="11"/>
      <c r="AA145" s="11"/>
      <c r="AB145" s="11"/>
      <c r="AC145" s="11"/>
      <c r="AD145" s="11"/>
      <c r="AE145" s="11"/>
      <c r="AF145" s="11"/>
    </row>
    <row r="146" spans="20:32" x14ac:dyDescent="0.25">
      <c r="T146" s="11"/>
      <c r="U146" s="11"/>
      <c r="V146" s="133"/>
      <c r="W146" s="133"/>
      <c r="Z146" s="11"/>
      <c r="AA146" s="11"/>
      <c r="AB146" s="11"/>
      <c r="AC146" s="11"/>
      <c r="AD146" s="11"/>
      <c r="AE146" s="11"/>
      <c r="AF146" s="11"/>
    </row>
    <row r="147" spans="20:32" x14ac:dyDescent="0.25">
      <c r="T147" s="11"/>
      <c r="U147" s="11"/>
      <c r="V147" s="133"/>
      <c r="W147" s="133"/>
      <c r="Z147" s="11"/>
      <c r="AA147" s="11"/>
      <c r="AB147" s="11"/>
      <c r="AC147" s="11"/>
      <c r="AD147" s="11"/>
      <c r="AE147" s="11"/>
      <c r="AF147" s="11"/>
    </row>
    <row r="148" spans="20:32" x14ac:dyDescent="0.25">
      <c r="T148" s="11"/>
      <c r="U148" s="11"/>
      <c r="V148" s="133"/>
      <c r="W148" s="133"/>
      <c r="Z148" s="11"/>
      <c r="AA148" s="11"/>
      <c r="AB148" s="11"/>
      <c r="AC148" s="11"/>
      <c r="AD148" s="11"/>
      <c r="AE148" s="11"/>
      <c r="AF148" s="11"/>
    </row>
    <row r="149" spans="20:32" x14ac:dyDescent="0.25">
      <c r="T149" s="11"/>
      <c r="U149" s="11"/>
      <c r="V149" s="133"/>
      <c r="W149" s="133"/>
      <c r="Z149" s="11"/>
      <c r="AA149" s="11"/>
      <c r="AB149" s="11"/>
      <c r="AC149" s="11"/>
      <c r="AD149" s="11"/>
      <c r="AE149" s="11"/>
      <c r="AF149" s="11"/>
    </row>
    <row r="150" spans="20:32" x14ac:dyDescent="0.25">
      <c r="T150" s="11"/>
      <c r="U150" s="11"/>
      <c r="V150" s="133"/>
      <c r="W150" s="133"/>
      <c r="Z150" s="11"/>
      <c r="AA150" s="11"/>
      <c r="AB150" s="11"/>
      <c r="AC150" s="11"/>
      <c r="AD150" s="11"/>
      <c r="AE150" s="11"/>
      <c r="AF150" s="11"/>
    </row>
    <row r="151" spans="20:32" x14ac:dyDescent="0.25">
      <c r="T151" s="11"/>
      <c r="U151" s="11"/>
      <c r="V151" s="133"/>
      <c r="W151" s="133"/>
      <c r="Z151" s="11"/>
      <c r="AA151" s="11"/>
      <c r="AB151" s="11"/>
      <c r="AC151" s="11"/>
      <c r="AD151" s="11"/>
      <c r="AE151" s="11"/>
      <c r="AF151" s="11"/>
    </row>
    <row r="152" spans="20:32" x14ac:dyDescent="0.25">
      <c r="T152" s="11"/>
      <c r="U152" s="11"/>
      <c r="V152" s="133"/>
      <c r="W152" s="133"/>
      <c r="Z152" s="11"/>
      <c r="AA152" s="11"/>
      <c r="AB152" s="11"/>
      <c r="AC152" s="11"/>
      <c r="AD152" s="11"/>
      <c r="AE152" s="11"/>
      <c r="AF152" s="11"/>
    </row>
    <row r="153" spans="20:32" x14ac:dyDescent="0.25">
      <c r="T153" s="11"/>
      <c r="U153" s="11"/>
      <c r="V153" s="133"/>
      <c r="W153" s="133"/>
      <c r="Z153" s="11"/>
      <c r="AA153" s="11"/>
      <c r="AB153" s="11"/>
      <c r="AC153" s="11"/>
      <c r="AD153" s="11"/>
      <c r="AE153" s="11"/>
      <c r="AF153" s="11"/>
    </row>
    <row r="154" spans="20:32" x14ac:dyDescent="0.25">
      <c r="T154" s="11"/>
      <c r="U154" s="11"/>
      <c r="V154" s="133"/>
      <c r="W154" s="133"/>
      <c r="Z154" s="11"/>
      <c r="AA154" s="11"/>
      <c r="AB154" s="11"/>
      <c r="AC154" s="11"/>
      <c r="AD154" s="11"/>
      <c r="AE154" s="11"/>
      <c r="AF154" s="11"/>
    </row>
    <row r="155" spans="20:32" x14ac:dyDescent="0.25">
      <c r="T155" s="11"/>
      <c r="U155" s="11"/>
      <c r="V155" s="133"/>
      <c r="W155" s="133"/>
      <c r="Z155" s="11"/>
      <c r="AA155" s="11"/>
      <c r="AB155" s="11"/>
      <c r="AC155" s="11"/>
      <c r="AD155" s="11"/>
      <c r="AE155" s="11"/>
      <c r="AF155" s="11"/>
    </row>
    <row r="156" spans="20:32" x14ac:dyDescent="0.25">
      <c r="T156" s="11"/>
      <c r="U156" s="11"/>
      <c r="V156" s="133"/>
      <c r="W156" s="133"/>
      <c r="Z156" s="11"/>
      <c r="AA156" s="11"/>
      <c r="AB156" s="11"/>
      <c r="AC156" s="11"/>
      <c r="AD156" s="11"/>
      <c r="AE156" s="11"/>
      <c r="AF156" s="11"/>
    </row>
    <row r="157" spans="20:32" x14ac:dyDescent="0.25">
      <c r="T157" s="11"/>
      <c r="U157" s="11"/>
      <c r="V157" s="133"/>
      <c r="W157" s="133"/>
      <c r="Z157" s="11"/>
      <c r="AA157" s="11"/>
      <c r="AB157" s="11"/>
      <c r="AC157" s="11"/>
      <c r="AD157" s="11"/>
      <c r="AE157" s="11"/>
      <c r="AF157" s="11"/>
    </row>
    <row r="158" spans="20:32" x14ac:dyDescent="0.25">
      <c r="T158" s="11"/>
      <c r="U158" s="11"/>
      <c r="V158" s="133"/>
      <c r="W158" s="133"/>
      <c r="Z158" s="11"/>
      <c r="AA158" s="11"/>
      <c r="AB158" s="11"/>
      <c r="AC158" s="11"/>
      <c r="AD158" s="11"/>
      <c r="AE158" s="11"/>
      <c r="AF158" s="11"/>
    </row>
    <row r="159" spans="20:32" x14ac:dyDescent="0.25">
      <c r="T159" s="11"/>
      <c r="U159" s="11"/>
      <c r="V159" s="133"/>
      <c r="W159" s="133"/>
      <c r="Z159" s="11"/>
      <c r="AA159" s="11"/>
      <c r="AB159" s="11"/>
      <c r="AC159" s="11"/>
      <c r="AD159" s="11"/>
      <c r="AE159" s="11"/>
      <c r="AF159" s="11"/>
    </row>
    <row r="160" spans="20:32" x14ac:dyDescent="0.25">
      <c r="T160" s="11"/>
      <c r="U160" s="11"/>
      <c r="V160" s="133"/>
      <c r="W160" s="133"/>
      <c r="Z160" s="11"/>
      <c r="AA160" s="11"/>
      <c r="AB160" s="11"/>
      <c r="AC160" s="11"/>
      <c r="AD160" s="11"/>
      <c r="AE160" s="11"/>
      <c r="AF160" s="11"/>
    </row>
    <row r="161" spans="20:32" x14ac:dyDescent="0.25">
      <c r="T161" s="11"/>
      <c r="U161" s="11"/>
      <c r="V161" s="133"/>
      <c r="W161" s="133"/>
      <c r="Z161" s="11"/>
      <c r="AA161" s="11"/>
      <c r="AB161" s="11"/>
      <c r="AC161" s="11"/>
      <c r="AD161" s="11"/>
      <c r="AE161" s="11"/>
      <c r="AF161" s="11"/>
    </row>
    <row r="162" spans="20:32" x14ac:dyDescent="0.25">
      <c r="T162" s="11"/>
      <c r="U162" s="11"/>
      <c r="V162" s="133"/>
      <c r="W162" s="133"/>
      <c r="Z162" s="11"/>
      <c r="AA162" s="11"/>
      <c r="AB162" s="11"/>
      <c r="AC162" s="11"/>
      <c r="AD162" s="11"/>
      <c r="AE162" s="11"/>
      <c r="AF162" s="11"/>
    </row>
    <row r="163" spans="20:32" x14ac:dyDescent="0.25">
      <c r="T163" s="11"/>
      <c r="U163" s="11"/>
      <c r="V163" s="133"/>
      <c r="W163" s="133"/>
      <c r="Z163" s="11"/>
      <c r="AA163" s="11"/>
      <c r="AB163" s="11"/>
      <c r="AC163" s="11"/>
      <c r="AD163" s="11"/>
      <c r="AE163" s="11"/>
      <c r="AF163" s="11"/>
    </row>
    <row r="164" spans="20:32" x14ac:dyDescent="0.25">
      <c r="T164" s="11"/>
      <c r="U164" s="11"/>
      <c r="V164" s="133"/>
      <c r="W164" s="133"/>
      <c r="Z164" s="11"/>
      <c r="AA164" s="11"/>
      <c r="AB164" s="11"/>
      <c r="AC164" s="11"/>
      <c r="AD164" s="11"/>
      <c r="AE164" s="11"/>
      <c r="AF164" s="11"/>
    </row>
    <row r="165" spans="20:32" x14ac:dyDescent="0.25">
      <c r="T165" s="11"/>
      <c r="U165" s="11"/>
      <c r="V165" s="133"/>
      <c r="W165" s="133"/>
      <c r="Z165" s="11"/>
      <c r="AA165" s="11"/>
      <c r="AB165" s="11"/>
      <c r="AC165" s="11"/>
      <c r="AD165" s="11"/>
      <c r="AE165" s="11"/>
      <c r="AF165" s="11"/>
    </row>
    <row r="166" spans="20:32" x14ac:dyDescent="0.25">
      <c r="T166" s="11"/>
      <c r="U166" s="11"/>
      <c r="V166" s="133"/>
      <c r="W166" s="133"/>
      <c r="Z166" s="11"/>
      <c r="AA166" s="11"/>
      <c r="AB166" s="11"/>
      <c r="AC166" s="11"/>
      <c r="AD166" s="11"/>
      <c r="AE166" s="11"/>
      <c r="AF166" s="11"/>
    </row>
    <row r="167" spans="20:32" x14ac:dyDescent="0.25">
      <c r="T167" s="11"/>
      <c r="U167" s="11"/>
      <c r="V167" s="133"/>
      <c r="W167" s="133"/>
      <c r="Z167" s="11"/>
      <c r="AA167" s="11"/>
      <c r="AB167" s="11"/>
      <c r="AC167" s="11"/>
      <c r="AD167" s="11"/>
      <c r="AE167" s="11"/>
      <c r="AF167" s="11"/>
    </row>
    <row r="168" spans="20:32" x14ac:dyDescent="0.25">
      <c r="T168" s="11"/>
      <c r="U168" s="11"/>
      <c r="V168" s="133"/>
      <c r="W168" s="133"/>
      <c r="Z168" s="11"/>
      <c r="AA168" s="11"/>
      <c r="AB168" s="11"/>
      <c r="AC168" s="11"/>
      <c r="AD168" s="11"/>
      <c r="AE168" s="11"/>
      <c r="AF168" s="11"/>
    </row>
    <row r="169" spans="20:32" x14ac:dyDescent="0.25">
      <c r="T169" s="11"/>
      <c r="U169" s="11"/>
      <c r="V169" s="133"/>
      <c r="W169" s="133"/>
      <c r="Z169" s="11"/>
      <c r="AA169" s="11"/>
      <c r="AB169" s="11"/>
      <c r="AC169" s="11"/>
      <c r="AD169" s="11"/>
      <c r="AE169" s="11"/>
      <c r="AF169" s="11"/>
    </row>
    <row r="170" spans="20:32" x14ac:dyDescent="0.25">
      <c r="T170" s="11"/>
      <c r="U170" s="11"/>
      <c r="V170" s="133"/>
      <c r="W170" s="133"/>
      <c r="Z170" s="11"/>
      <c r="AA170" s="11"/>
      <c r="AB170" s="11"/>
      <c r="AC170" s="11"/>
      <c r="AD170" s="11"/>
      <c r="AE170" s="11"/>
      <c r="AF170" s="11"/>
    </row>
    <row r="171" spans="20:32" x14ac:dyDescent="0.25">
      <c r="T171" s="11"/>
      <c r="U171" s="11"/>
      <c r="V171" s="133"/>
      <c r="W171" s="133"/>
      <c r="Z171" s="11"/>
      <c r="AA171" s="11"/>
      <c r="AB171" s="11"/>
      <c r="AC171" s="11"/>
      <c r="AD171" s="11"/>
      <c r="AE171" s="11"/>
      <c r="AF171" s="11"/>
    </row>
    <row r="172" spans="20:32" x14ac:dyDescent="0.25">
      <c r="T172" s="11"/>
      <c r="U172" s="11"/>
      <c r="V172" s="133"/>
      <c r="W172" s="133"/>
      <c r="Z172" s="11"/>
      <c r="AA172" s="11"/>
      <c r="AB172" s="11"/>
      <c r="AC172" s="11"/>
      <c r="AD172" s="11"/>
      <c r="AE172" s="11"/>
      <c r="AF172" s="11"/>
    </row>
    <row r="173" spans="20:32" x14ac:dyDescent="0.25">
      <c r="T173" s="11"/>
      <c r="U173" s="11"/>
      <c r="V173" s="133"/>
      <c r="W173" s="133"/>
      <c r="Z173" s="11"/>
      <c r="AA173" s="11"/>
      <c r="AB173" s="11"/>
      <c r="AC173" s="11"/>
      <c r="AD173" s="11"/>
      <c r="AE173" s="11"/>
      <c r="AF173" s="11"/>
    </row>
    <row r="174" spans="20:32" x14ac:dyDescent="0.25">
      <c r="T174" s="11"/>
      <c r="U174" s="11"/>
      <c r="V174" s="133"/>
      <c r="W174" s="133"/>
      <c r="Z174" s="11"/>
      <c r="AA174" s="11"/>
      <c r="AB174" s="11"/>
      <c r="AC174" s="11"/>
      <c r="AD174" s="11"/>
      <c r="AE174" s="11"/>
      <c r="AF174" s="11"/>
    </row>
    <row r="175" spans="20:32" x14ac:dyDescent="0.25">
      <c r="T175" s="11"/>
      <c r="U175" s="11"/>
      <c r="V175" s="133"/>
      <c r="W175" s="133"/>
      <c r="Z175" s="11"/>
      <c r="AA175" s="11"/>
      <c r="AB175" s="11"/>
      <c r="AC175" s="11"/>
      <c r="AD175" s="11"/>
      <c r="AE175" s="11"/>
      <c r="AF175" s="11"/>
    </row>
    <row r="176" spans="20:32" x14ac:dyDescent="0.25">
      <c r="T176" s="11"/>
      <c r="U176" s="11"/>
      <c r="V176" s="133"/>
      <c r="W176" s="133"/>
      <c r="Z176" s="11"/>
      <c r="AA176" s="11"/>
      <c r="AB176" s="11"/>
      <c r="AC176" s="11"/>
      <c r="AD176" s="11"/>
      <c r="AE176" s="11"/>
      <c r="AF176" s="11"/>
    </row>
    <row r="177" spans="20:32" x14ac:dyDescent="0.25">
      <c r="T177" s="11"/>
      <c r="U177" s="11"/>
      <c r="V177" s="133"/>
      <c r="W177" s="133"/>
      <c r="Z177" s="11"/>
      <c r="AA177" s="11"/>
      <c r="AB177" s="11"/>
      <c r="AC177" s="11"/>
      <c r="AD177" s="11"/>
      <c r="AE177" s="11"/>
      <c r="AF177" s="11"/>
    </row>
    <row r="178" spans="20:32" x14ac:dyDescent="0.25">
      <c r="T178" s="11"/>
      <c r="U178" s="11"/>
      <c r="V178" s="133"/>
      <c r="W178" s="133"/>
      <c r="Z178" s="11"/>
      <c r="AA178" s="11"/>
      <c r="AB178" s="11"/>
      <c r="AC178" s="11"/>
      <c r="AD178" s="11"/>
      <c r="AE178" s="11"/>
      <c r="AF178" s="11"/>
    </row>
    <row r="179" spans="20:32" x14ac:dyDescent="0.25">
      <c r="T179" s="11"/>
      <c r="U179" s="11"/>
      <c r="V179" s="133"/>
      <c r="W179" s="133"/>
      <c r="Z179" s="11"/>
      <c r="AA179" s="11"/>
      <c r="AB179" s="11"/>
      <c r="AC179" s="11"/>
      <c r="AD179" s="11"/>
      <c r="AE179" s="11"/>
      <c r="AF179" s="11"/>
    </row>
    <row r="180" spans="20:32" x14ac:dyDescent="0.25">
      <c r="T180" s="11"/>
      <c r="U180" s="11"/>
      <c r="V180" s="133"/>
      <c r="W180" s="133"/>
      <c r="Z180" s="11"/>
      <c r="AA180" s="11"/>
      <c r="AB180" s="11"/>
      <c r="AC180" s="11"/>
      <c r="AD180" s="11"/>
      <c r="AE180" s="11"/>
      <c r="AF180" s="11"/>
    </row>
    <row r="181" spans="20:32" x14ac:dyDescent="0.25">
      <c r="T181" s="11"/>
      <c r="U181" s="11"/>
      <c r="V181" s="133"/>
      <c r="W181" s="133"/>
      <c r="Z181" s="11"/>
      <c r="AA181" s="11"/>
      <c r="AB181" s="11"/>
      <c r="AC181" s="11"/>
      <c r="AD181" s="11"/>
      <c r="AE181" s="11"/>
      <c r="AF181" s="11"/>
    </row>
    <row r="182" spans="20:32" x14ac:dyDescent="0.25">
      <c r="T182" s="11"/>
      <c r="U182" s="11"/>
      <c r="V182" s="133"/>
      <c r="W182" s="133"/>
      <c r="Z182" s="11"/>
      <c r="AA182" s="11"/>
      <c r="AB182" s="11"/>
      <c r="AC182" s="11"/>
      <c r="AD182" s="11"/>
      <c r="AE182" s="11"/>
      <c r="AF182" s="11"/>
    </row>
    <row r="183" spans="20:32" x14ac:dyDescent="0.25">
      <c r="T183" s="11"/>
      <c r="U183" s="11"/>
      <c r="V183" s="133"/>
      <c r="W183" s="133"/>
      <c r="Z183" s="11"/>
      <c r="AA183" s="11"/>
      <c r="AB183" s="11"/>
      <c r="AC183" s="11"/>
      <c r="AD183" s="11"/>
      <c r="AE183" s="11"/>
      <c r="AF183" s="11"/>
    </row>
    <row r="184" spans="20:32" x14ac:dyDescent="0.25">
      <c r="T184" s="11"/>
      <c r="U184" s="11"/>
      <c r="V184" s="133"/>
      <c r="W184" s="133"/>
      <c r="Z184" s="11"/>
      <c r="AA184" s="11"/>
      <c r="AB184" s="11"/>
      <c r="AC184" s="11"/>
      <c r="AD184" s="11"/>
      <c r="AE184" s="11"/>
      <c r="AF184" s="11"/>
    </row>
    <row r="185" spans="20:32" x14ac:dyDescent="0.25">
      <c r="T185" s="11"/>
      <c r="U185" s="11"/>
      <c r="V185" s="133"/>
      <c r="W185" s="133"/>
      <c r="Z185" s="11"/>
      <c r="AA185" s="11"/>
      <c r="AB185" s="11"/>
      <c r="AC185" s="11"/>
      <c r="AD185" s="11"/>
      <c r="AE185" s="11"/>
      <c r="AF185" s="11"/>
    </row>
    <row r="186" spans="20:32" x14ac:dyDescent="0.25">
      <c r="T186" s="11"/>
      <c r="U186" s="11"/>
      <c r="V186" s="133"/>
      <c r="W186" s="133"/>
      <c r="Z186" s="11"/>
      <c r="AA186" s="11"/>
      <c r="AB186" s="11"/>
      <c r="AC186" s="11"/>
      <c r="AD186" s="11"/>
      <c r="AE186" s="11"/>
      <c r="AF186" s="11"/>
    </row>
    <row r="187" spans="20:32" x14ac:dyDescent="0.25">
      <c r="T187" s="11"/>
      <c r="U187" s="11"/>
      <c r="V187" s="133"/>
      <c r="W187" s="133"/>
      <c r="Z187" s="11"/>
      <c r="AA187" s="11"/>
      <c r="AB187" s="11"/>
      <c r="AC187" s="11"/>
      <c r="AD187" s="11"/>
      <c r="AE187" s="11"/>
      <c r="AF187" s="11"/>
    </row>
    <row r="188" spans="20:32" x14ac:dyDescent="0.25">
      <c r="T188" s="11"/>
      <c r="U188" s="11"/>
      <c r="V188" s="133"/>
      <c r="W188" s="133"/>
      <c r="Z188" s="11"/>
      <c r="AA188" s="11"/>
      <c r="AB188" s="11"/>
      <c r="AC188" s="11"/>
      <c r="AD188" s="11"/>
      <c r="AE188" s="11"/>
      <c r="AF188" s="11"/>
    </row>
    <row r="189" spans="20:32" x14ac:dyDescent="0.25">
      <c r="T189" s="11"/>
      <c r="U189" s="11"/>
      <c r="V189" s="133"/>
      <c r="W189" s="133"/>
      <c r="Z189" s="11"/>
      <c r="AA189" s="11"/>
      <c r="AB189" s="11"/>
      <c r="AC189" s="11"/>
      <c r="AD189" s="11"/>
      <c r="AE189" s="11"/>
      <c r="AF189" s="11"/>
    </row>
    <row r="190" spans="20:32" x14ac:dyDescent="0.25">
      <c r="T190" s="11"/>
      <c r="U190" s="11"/>
      <c r="V190" s="133"/>
      <c r="W190" s="133"/>
      <c r="Z190" s="11"/>
      <c r="AA190" s="11"/>
      <c r="AB190" s="11"/>
      <c r="AC190" s="11"/>
      <c r="AD190" s="11"/>
      <c r="AE190" s="11"/>
      <c r="AF190" s="11"/>
    </row>
    <row r="191" spans="20:32" x14ac:dyDescent="0.25">
      <c r="T191" s="11"/>
      <c r="U191" s="11"/>
      <c r="V191" s="133"/>
      <c r="W191" s="133"/>
      <c r="Z191" s="11"/>
      <c r="AA191" s="11"/>
      <c r="AB191" s="11"/>
      <c r="AC191" s="11"/>
      <c r="AD191" s="11"/>
      <c r="AE191" s="11"/>
      <c r="AF191" s="11"/>
    </row>
    <row r="192" spans="20:32" x14ac:dyDescent="0.25">
      <c r="T192" s="11"/>
      <c r="U192" s="11"/>
      <c r="V192" s="133"/>
      <c r="W192" s="133"/>
      <c r="Z192" s="11"/>
      <c r="AA192" s="11"/>
      <c r="AB192" s="11"/>
      <c r="AC192" s="11"/>
      <c r="AD192" s="11"/>
      <c r="AE192" s="11"/>
      <c r="AF192" s="11"/>
    </row>
    <row r="193" spans="20:32" x14ac:dyDescent="0.25">
      <c r="T193" s="11"/>
      <c r="U193" s="11"/>
      <c r="V193" s="133"/>
      <c r="W193" s="133"/>
      <c r="Z193" s="11"/>
      <c r="AA193" s="11"/>
      <c r="AB193" s="11"/>
      <c r="AC193" s="11"/>
      <c r="AD193" s="11"/>
      <c r="AE193" s="11"/>
      <c r="AF193" s="11"/>
    </row>
    <row r="194" spans="20:32" x14ac:dyDescent="0.25">
      <c r="T194" s="11"/>
      <c r="U194" s="11"/>
      <c r="V194" s="133"/>
      <c r="W194" s="133"/>
      <c r="Z194" s="11"/>
      <c r="AA194" s="11"/>
      <c r="AB194" s="11"/>
      <c r="AC194" s="11"/>
      <c r="AD194" s="11"/>
      <c r="AE194" s="11"/>
      <c r="AF194" s="11"/>
    </row>
    <row r="195" spans="20:32" x14ac:dyDescent="0.25">
      <c r="T195" s="11"/>
      <c r="U195" s="11"/>
      <c r="V195" s="133"/>
      <c r="W195" s="133"/>
      <c r="Z195" s="11"/>
      <c r="AA195" s="11"/>
      <c r="AB195" s="11"/>
      <c r="AC195" s="11"/>
      <c r="AD195" s="11"/>
      <c r="AE195" s="11"/>
      <c r="AF195" s="11"/>
    </row>
    <row r="196" spans="20:32" x14ac:dyDescent="0.25">
      <c r="T196" s="11"/>
      <c r="U196" s="11"/>
      <c r="V196" s="133"/>
      <c r="W196" s="133"/>
      <c r="Z196" s="11"/>
      <c r="AA196" s="11"/>
      <c r="AB196" s="11"/>
      <c r="AC196" s="11"/>
      <c r="AD196" s="11"/>
      <c r="AE196" s="11"/>
      <c r="AF196" s="11"/>
    </row>
    <row r="197" spans="20:32" x14ac:dyDescent="0.25">
      <c r="T197" s="11"/>
      <c r="U197" s="11"/>
      <c r="V197" s="133"/>
      <c r="W197" s="133"/>
      <c r="Z197" s="11"/>
      <c r="AA197" s="11"/>
      <c r="AB197" s="11"/>
      <c r="AC197" s="11"/>
      <c r="AD197" s="11"/>
      <c r="AE197" s="11"/>
      <c r="AF197" s="11"/>
    </row>
    <row r="198" spans="20:32" x14ac:dyDescent="0.25">
      <c r="T198" s="11"/>
      <c r="U198" s="11"/>
      <c r="V198" s="133"/>
      <c r="W198" s="133"/>
      <c r="Z198" s="11"/>
      <c r="AA198" s="11"/>
      <c r="AB198" s="11"/>
      <c r="AC198" s="11"/>
      <c r="AD198" s="11"/>
      <c r="AE198" s="11"/>
      <c r="AF198" s="11"/>
    </row>
    <row r="199" spans="20:32" x14ac:dyDescent="0.25">
      <c r="T199" s="11"/>
      <c r="U199" s="11"/>
      <c r="V199" s="133"/>
      <c r="W199" s="133"/>
      <c r="Z199" s="11"/>
      <c r="AA199" s="11"/>
      <c r="AB199" s="11"/>
      <c r="AC199" s="11"/>
      <c r="AD199" s="11"/>
      <c r="AE199" s="11"/>
      <c r="AF199" s="11"/>
    </row>
    <row r="200" spans="20:32" x14ac:dyDescent="0.25">
      <c r="T200" s="11"/>
      <c r="U200" s="11"/>
      <c r="V200" s="133"/>
      <c r="W200" s="133"/>
      <c r="Z200" s="11"/>
      <c r="AA200" s="11"/>
      <c r="AB200" s="11"/>
      <c r="AC200" s="11"/>
      <c r="AD200" s="11"/>
      <c r="AE200" s="11"/>
      <c r="AF200" s="11"/>
    </row>
    <row r="201" spans="20:32" x14ac:dyDescent="0.25">
      <c r="T201" s="11"/>
      <c r="U201" s="11"/>
      <c r="V201" s="133"/>
      <c r="W201" s="133"/>
      <c r="Z201" s="11"/>
      <c r="AA201" s="11"/>
      <c r="AB201" s="11"/>
      <c r="AC201" s="11"/>
      <c r="AD201" s="11"/>
      <c r="AE201" s="11"/>
      <c r="AF201" s="11"/>
    </row>
    <row r="202" spans="20:32" x14ac:dyDescent="0.25">
      <c r="T202" s="11"/>
      <c r="U202" s="11"/>
      <c r="V202" s="133"/>
      <c r="W202" s="133"/>
      <c r="Z202" s="11"/>
      <c r="AA202" s="11"/>
      <c r="AB202" s="11"/>
      <c r="AC202" s="11"/>
      <c r="AD202" s="11"/>
      <c r="AE202" s="11"/>
      <c r="AF202" s="11"/>
    </row>
    <row r="203" spans="20:32" x14ac:dyDescent="0.25">
      <c r="T203" s="11"/>
      <c r="U203" s="11"/>
      <c r="V203" s="133"/>
      <c r="W203" s="133"/>
      <c r="Z203" s="11"/>
      <c r="AA203" s="11"/>
      <c r="AB203" s="11"/>
      <c r="AC203" s="11"/>
      <c r="AD203" s="11"/>
      <c r="AE203" s="11"/>
      <c r="AF203" s="11"/>
    </row>
    <row r="204" spans="20:32" x14ac:dyDescent="0.25">
      <c r="T204" s="11"/>
      <c r="U204" s="11"/>
      <c r="V204" s="133"/>
      <c r="W204" s="133"/>
      <c r="Z204" s="11"/>
      <c r="AA204" s="11"/>
      <c r="AB204" s="11"/>
      <c r="AC204" s="11"/>
      <c r="AD204" s="11"/>
      <c r="AE204" s="11"/>
      <c r="AF204" s="11"/>
    </row>
    <row r="205" spans="20:32" x14ac:dyDescent="0.25">
      <c r="T205" s="11"/>
      <c r="U205" s="11"/>
      <c r="V205" s="133"/>
      <c r="W205" s="133"/>
      <c r="Z205" s="11"/>
      <c r="AA205" s="11"/>
      <c r="AB205" s="11"/>
      <c r="AC205" s="11"/>
      <c r="AD205" s="11"/>
      <c r="AE205" s="11"/>
      <c r="AF205" s="11"/>
    </row>
    <row r="206" spans="20:32" x14ac:dyDescent="0.25">
      <c r="T206" s="11"/>
      <c r="U206" s="11"/>
      <c r="V206" s="133"/>
      <c r="W206" s="133"/>
      <c r="Z206" s="11"/>
      <c r="AA206" s="11"/>
      <c r="AB206" s="11"/>
      <c r="AC206" s="11"/>
      <c r="AD206" s="11"/>
      <c r="AE206" s="11"/>
      <c r="AF206" s="11"/>
    </row>
    <row r="207" spans="20:32" x14ac:dyDescent="0.25">
      <c r="T207" s="11"/>
      <c r="U207" s="11"/>
      <c r="V207" s="133"/>
      <c r="W207" s="133"/>
      <c r="Z207" s="11"/>
      <c r="AA207" s="11"/>
      <c r="AB207" s="11"/>
      <c r="AC207" s="11"/>
      <c r="AD207" s="11"/>
      <c r="AE207" s="11"/>
      <c r="AF207" s="11"/>
    </row>
    <row r="208" spans="20:32" x14ac:dyDescent="0.25">
      <c r="T208" s="11"/>
      <c r="U208" s="11"/>
      <c r="V208" s="133"/>
      <c r="W208" s="133"/>
      <c r="Z208" s="11"/>
      <c r="AA208" s="11"/>
      <c r="AB208" s="11"/>
      <c r="AC208" s="11"/>
      <c r="AD208" s="11"/>
      <c r="AE208" s="11"/>
      <c r="AF208" s="11"/>
    </row>
    <row r="209" spans="20:32" x14ac:dyDescent="0.25">
      <c r="T209" s="11"/>
      <c r="U209" s="11"/>
      <c r="V209" s="133"/>
      <c r="W209" s="133"/>
      <c r="Z209" s="11"/>
      <c r="AA209" s="11"/>
      <c r="AB209" s="11"/>
      <c r="AC209" s="11"/>
      <c r="AD209" s="11"/>
      <c r="AE209" s="11"/>
      <c r="AF209" s="11"/>
    </row>
    <row r="210" spans="20:32" x14ac:dyDescent="0.25">
      <c r="T210" s="11"/>
      <c r="U210" s="11"/>
      <c r="V210" s="133"/>
      <c r="W210" s="133"/>
      <c r="Z210" s="11"/>
      <c r="AA210" s="11"/>
      <c r="AB210" s="11"/>
      <c r="AC210" s="11"/>
      <c r="AD210" s="11"/>
      <c r="AE210" s="11"/>
      <c r="AF210" s="11"/>
    </row>
    <row r="211" spans="20:32" x14ac:dyDescent="0.25">
      <c r="T211" s="11"/>
      <c r="U211" s="11"/>
      <c r="V211" s="133"/>
      <c r="W211" s="133"/>
      <c r="Z211" s="11"/>
      <c r="AA211" s="11"/>
      <c r="AB211" s="11"/>
      <c r="AC211" s="11"/>
      <c r="AD211" s="11"/>
      <c r="AE211" s="11"/>
      <c r="AF211" s="11"/>
    </row>
    <row r="212" spans="20:32" x14ac:dyDescent="0.25">
      <c r="T212" s="11"/>
      <c r="U212" s="11"/>
      <c r="V212" s="133"/>
      <c r="W212" s="133"/>
      <c r="Z212" s="11"/>
      <c r="AA212" s="11"/>
      <c r="AB212" s="11"/>
      <c r="AC212" s="11"/>
      <c r="AD212" s="11"/>
      <c r="AE212" s="11"/>
      <c r="AF212" s="11"/>
    </row>
    <row r="213" spans="20:32" x14ac:dyDescent="0.25">
      <c r="T213" s="11"/>
      <c r="U213" s="11"/>
      <c r="V213" s="133"/>
      <c r="W213" s="133"/>
      <c r="Z213" s="11"/>
      <c r="AA213" s="11"/>
      <c r="AB213" s="11"/>
      <c r="AC213" s="11"/>
      <c r="AD213" s="11"/>
      <c r="AE213" s="11"/>
      <c r="AF213" s="11"/>
    </row>
    <row r="214" spans="20:32" x14ac:dyDescent="0.25">
      <c r="T214" s="11"/>
      <c r="U214" s="11"/>
      <c r="V214" s="133"/>
      <c r="W214" s="133"/>
      <c r="Z214" s="11"/>
      <c r="AA214" s="11"/>
      <c r="AB214" s="11"/>
      <c r="AC214" s="11"/>
      <c r="AD214" s="11"/>
      <c r="AE214" s="11"/>
      <c r="AF214" s="11"/>
    </row>
    <row r="215" spans="20:32" x14ac:dyDescent="0.25">
      <c r="T215" s="11"/>
      <c r="U215" s="11"/>
      <c r="V215" s="133"/>
      <c r="W215" s="133"/>
      <c r="Z215" s="11"/>
      <c r="AA215" s="11"/>
      <c r="AB215" s="11"/>
      <c r="AC215" s="11"/>
      <c r="AD215" s="11"/>
      <c r="AE215" s="11"/>
      <c r="AF215" s="11"/>
    </row>
    <row r="216" spans="20:32" x14ac:dyDescent="0.25">
      <c r="T216" s="11"/>
      <c r="U216" s="11"/>
      <c r="V216" s="133"/>
      <c r="W216" s="133"/>
      <c r="Z216" s="11"/>
      <c r="AA216" s="11"/>
      <c r="AB216" s="11"/>
      <c r="AC216" s="11"/>
      <c r="AD216" s="11"/>
      <c r="AE216" s="11"/>
      <c r="AF216" s="11"/>
    </row>
    <row r="217" spans="20:32" x14ac:dyDescent="0.25">
      <c r="T217" s="11"/>
      <c r="U217" s="11"/>
      <c r="V217" s="133"/>
      <c r="W217" s="133"/>
      <c r="Z217" s="11"/>
      <c r="AA217" s="11"/>
      <c r="AB217" s="11"/>
      <c r="AC217" s="11"/>
      <c r="AD217" s="11"/>
      <c r="AE217" s="11"/>
      <c r="AF217" s="11"/>
    </row>
    <row r="218" spans="20:32" x14ac:dyDescent="0.25">
      <c r="T218" s="11"/>
      <c r="U218" s="11"/>
      <c r="V218" s="133"/>
      <c r="W218" s="133"/>
      <c r="Z218" s="11"/>
      <c r="AA218" s="11"/>
      <c r="AB218" s="11"/>
      <c r="AC218" s="11"/>
      <c r="AD218" s="11"/>
      <c r="AE218" s="11"/>
      <c r="AF218" s="11"/>
    </row>
    <row r="219" spans="20:32" x14ac:dyDescent="0.25">
      <c r="T219" s="11"/>
      <c r="U219" s="11"/>
      <c r="V219" s="133"/>
      <c r="W219" s="133"/>
      <c r="Z219" s="11"/>
      <c r="AA219" s="11"/>
      <c r="AB219" s="11"/>
      <c r="AC219" s="11"/>
      <c r="AD219" s="11"/>
      <c r="AE219" s="11"/>
      <c r="AF219" s="11"/>
    </row>
    <row r="220" spans="20:32" x14ac:dyDescent="0.25">
      <c r="T220" s="11"/>
      <c r="U220" s="11"/>
      <c r="V220" s="133"/>
      <c r="W220" s="133"/>
      <c r="Z220" s="11"/>
      <c r="AA220" s="11"/>
      <c r="AB220" s="11"/>
      <c r="AC220" s="11"/>
      <c r="AD220" s="11"/>
      <c r="AE220" s="11"/>
      <c r="AF220" s="11"/>
    </row>
    <row r="221" spans="20:32" x14ac:dyDescent="0.25">
      <c r="T221" s="11"/>
      <c r="U221" s="11"/>
      <c r="V221" s="133"/>
      <c r="W221" s="133"/>
      <c r="Z221" s="11"/>
      <c r="AA221" s="11"/>
      <c r="AB221" s="11"/>
      <c r="AC221" s="11"/>
      <c r="AD221" s="11"/>
      <c r="AE221" s="11"/>
      <c r="AF221" s="11"/>
    </row>
    <row r="222" spans="20:32" x14ac:dyDescent="0.25">
      <c r="T222" s="11"/>
      <c r="U222" s="11"/>
      <c r="V222" s="133"/>
      <c r="W222" s="133"/>
      <c r="Z222" s="11"/>
      <c r="AA222" s="11"/>
      <c r="AB222" s="11"/>
      <c r="AC222" s="11"/>
      <c r="AD222" s="11"/>
      <c r="AE222" s="11"/>
      <c r="AF222" s="11"/>
    </row>
    <row r="223" spans="20:32" x14ac:dyDescent="0.25">
      <c r="T223" s="11"/>
      <c r="U223" s="11"/>
      <c r="V223" s="133"/>
      <c r="W223" s="133"/>
      <c r="Z223" s="11"/>
      <c r="AA223" s="11"/>
      <c r="AB223" s="11"/>
      <c r="AC223" s="11"/>
      <c r="AD223" s="11"/>
      <c r="AE223" s="11"/>
      <c r="AF223" s="11"/>
    </row>
    <row r="224" spans="20:32" x14ac:dyDescent="0.25">
      <c r="T224" s="11"/>
      <c r="U224" s="11"/>
      <c r="V224" s="133"/>
      <c r="W224" s="133"/>
      <c r="Z224" s="11"/>
      <c r="AA224" s="11"/>
      <c r="AB224" s="11"/>
      <c r="AC224" s="11"/>
      <c r="AD224" s="11"/>
      <c r="AE224" s="11"/>
      <c r="AF224" s="11"/>
    </row>
    <row r="225" spans="20:32" x14ac:dyDescent="0.25">
      <c r="T225" s="11"/>
      <c r="U225" s="11"/>
      <c r="V225" s="133"/>
      <c r="W225" s="133"/>
      <c r="Z225" s="11"/>
      <c r="AA225" s="11"/>
      <c r="AB225" s="11"/>
      <c r="AC225" s="11"/>
      <c r="AD225" s="11"/>
      <c r="AE225" s="11"/>
      <c r="AF225" s="11"/>
    </row>
    <row r="226" spans="20:32" x14ac:dyDescent="0.25">
      <c r="T226" s="11"/>
      <c r="U226" s="11"/>
      <c r="V226" s="133"/>
      <c r="W226" s="133"/>
      <c r="Z226" s="11"/>
      <c r="AA226" s="11"/>
      <c r="AB226" s="11"/>
      <c r="AC226" s="11"/>
      <c r="AD226" s="11"/>
      <c r="AE226" s="11"/>
      <c r="AF226" s="11"/>
    </row>
    <row r="227" spans="20:32" x14ac:dyDescent="0.25">
      <c r="T227" s="11"/>
      <c r="U227" s="11"/>
      <c r="V227" s="133"/>
      <c r="W227" s="133"/>
      <c r="Z227" s="11"/>
      <c r="AA227" s="11"/>
      <c r="AB227" s="11"/>
      <c r="AC227" s="11"/>
      <c r="AD227" s="11"/>
      <c r="AE227" s="11"/>
      <c r="AF227" s="11"/>
    </row>
    <row r="228" spans="20:32" x14ac:dyDescent="0.25">
      <c r="T228" s="11"/>
      <c r="U228" s="11"/>
      <c r="V228" s="133"/>
      <c r="W228" s="133"/>
      <c r="Z228" s="11"/>
      <c r="AA228" s="11"/>
      <c r="AB228" s="11"/>
      <c r="AC228" s="11"/>
      <c r="AD228" s="11"/>
      <c r="AE228" s="11"/>
      <c r="AF228" s="11"/>
    </row>
    <row r="229" spans="20:32" x14ac:dyDescent="0.25">
      <c r="T229" s="11"/>
      <c r="U229" s="11"/>
      <c r="V229" s="133"/>
      <c r="W229" s="133"/>
      <c r="Z229" s="11"/>
      <c r="AA229" s="11"/>
      <c r="AB229" s="11"/>
      <c r="AC229" s="11"/>
      <c r="AD229" s="11"/>
      <c r="AE229" s="11"/>
      <c r="AF229" s="11"/>
    </row>
    <row r="230" spans="20:32" x14ac:dyDescent="0.25">
      <c r="T230" s="11"/>
      <c r="U230" s="11"/>
      <c r="V230" s="133"/>
      <c r="W230" s="133"/>
      <c r="Z230" s="11"/>
      <c r="AA230" s="11"/>
      <c r="AB230" s="11"/>
      <c r="AC230" s="11"/>
      <c r="AD230" s="11"/>
      <c r="AE230" s="11"/>
      <c r="AF230" s="11"/>
    </row>
    <row r="231" spans="20:32" x14ac:dyDescent="0.25">
      <c r="T231" s="11"/>
      <c r="U231" s="11"/>
      <c r="V231" s="133"/>
      <c r="W231" s="133"/>
      <c r="Z231" s="11"/>
      <c r="AA231" s="11"/>
      <c r="AB231" s="11"/>
      <c r="AC231" s="11"/>
      <c r="AD231" s="11"/>
      <c r="AE231" s="11"/>
      <c r="AF231" s="11"/>
    </row>
    <row r="232" spans="20:32" x14ac:dyDescent="0.25">
      <c r="T232" s="11"/>
      <c r="U232" s="11"/>
      <c r="V232" s="133"/>
      <c r="W232" s="133"/>
      <c r="Z232" s="11"/>
      <c r="AA232" s="11"/>
      <c r="AB232" s="11"/>
      <c r="AC232" s="11"/>
      <c r="AD232" s="11"/>
      <c r="AE232" s="11"/>
      <c r="AF232" s="11"/>
    </row>
    <row r="233" spans="20:32" x14ac:dyDescent="0.25">
      <c r="T233" s="11"/>
      <c r="U233" s="11"/>
      <c r="V233" s="133"/>
      <c r="W233" s="133"/>
      <c r="Z233" s="11"/>
      <c r="AA233" s="11"/>
      <c r="AB233" s="11"/>
      <c r="AC233" s="11"/>
      <c r="AD233" s="11"/>
      <c r="AE233" s="11"/>
      <c r="AF233" s="11"/>
    </row>
    <row r="234" spans="20:32" x14ac:dyDescent="0.25">
      <c r="T234" s="11"/>
      <c r="U234" s="11"/>
      <c r="V234" s="133"/>
      <c r="W234" s="133"/>
      <c r="Z234" s="11"/>
      <c r="AA234" s="11"/>
      <c r="AB234" s="11"/>
      <c r="AC234" s="11"/>
      <c r="AD234" s="11"/>
      <c r="AE234" s="11"/>
      <c r="AF234" s="11"/>
    </row>
    <row r="235" spans="20:32" x14ac:dyDescent="0.25">
      <c r="T235" s="11"/>
      <c r="U235" s="11"/>
      <c r="V235" s="133"/>
      <c r="W235" s="133"/>
      <c r="Z235" s="11"/>
      <c r="AA235" s="11"/>
      <c r="AB235" s="11"/>
      <c r="AC235" s="11"/>
      <c r="AD235" s="11"/>
      <c r="AE235" s="11"/>
      <c r="AF235" s="11"/>
    </row>
    <row r="236" spans="20:32" x14ac:dyDescent="0.25">
      <c r="T236" s="11"/>
      <c r="U236" s="11"/>
      <c r="V236" s="133"/>
      <c r="W236" s="133"/>
      <c r="Z236" s="11"/>
      <c r="AA236" s="11"/>
      <c r="AB236" s="11"/>
      <c r="AC236" s="11"/>
      <c r="AD236" s="11"/>
      <c r="AE236" s="11"/>
      <c r="AF236" s="11"/>
    </row>
    <row r="237" spans="20:32" x14ac:dyDescent="0.25">
      <c r="T237" s="11"/>
      <c r="U237" s="11"/>
      <c r="V237" s="133"/>
      <c r="W237" s="133"/>
      <c r="Z237" s="11"/>
      <c r="AA237" s="11"/>
      <c r="AB237" s="11"/>
      <c r="AC237" s="11"/>
      <c r="AD237" s="11"/>
      <c r="AE237" s="11"/>
      <c r="AF237" s="11"/>
    </row>
    <row r="238" spans="20:32" x14ac:dyDescent="0.25">
      <c r="T238" s="11"/>
      <c r="U238" s="11"/>
      <c r="V238" s="133"/>
      <c r="W238" s="133"/>
      <c r="Z238" s="11"/>
      <c r="AA238" s="11"/>
      <c r="AB238" s="11"/>
      <c r="AC238" s="11"/>
      <c r="AD238" s="11"/>
      <c r="AE238" s="11"/>
      <c r="AF238" s="11"/>
    </row>
    <row r="239" spans="20:32" x14ac:dyDescent="0.25">
      <c r="T239" s="11"/>
      <c r="U239" s="11"/>
      <c r="V239" s="133"/>
      <c r="W239" s="133"/>
      <c r="Z239" s="11"/>
      <c r="AA239" s="11"/>
      <c r="AB239" s="11"/>
      <c r="AC239" s="11"/>
      <c r="AD239" s="11"/>
      <c r="AE239" s="11"/>
      <c r="AF239" s="11"/>
    </row>
    <row r="240" spans="20:32" x14ac:dyDescent="0.25">
      <c r="T240" s="11"/>
      <c r="U240" s="11"/>
      <c r="V240" s="133"/>
      <c r="W240" s="133"/>
      <c r="Z240" s="11"/>
      <c r="AA240" s="11"/>
      <c r="AB240" s="11"/>
      <c r="AC240" s="11"/>
      <c r="AD240" s="11"/>
      <c r="AE240" s="11"/>
      <c r="AF240" s="11"/>
    </row>
    <row r="241" spans="20:32" x14ac:dyDescent="0.25">
      <c r="T241" s="11"/>
      <c r="U241" s="11"/>
      <c r="V241" s="133"/>
      <c r="W241" s="133"/>
      <c r="Z241" s="11"/>
      <c r="AA241" s="11"/>
      <c r="AB241" s="11"/>
      <c r="AC241" s="11"/>
      <c r="AD241" s="11"/>
      <c r="AE241" s="11"/>
      <c r="AF241" s="11"/>
    </row>
    <row r="242" spans="20:32" x14ac:dyDescent="0.25">
      <c r="T242" s="11"/>
      <c r="U242" s="11"/>
      <c r="V242" s="133"/>
      <c r="W242" s="133"/>
      <c r="Z242" s="11"/>
      <c r="AA242" s="11"/>
      <c r="AB242" s="11"/>
      <c r="AC242" s="11"/>
      <c r="AD242" s="11"/>
      <c r="AE242" s="11"/>
      <c r="AF242" s="11"/>
    </row>
    <row r="243" spans="20:32" x14ac:dyDescent="0.25">
      <c r="T243" s="11"/>
      <c r="U243" s="11"/>
      <c r="V243" s="133"/>
      <c r="W243" s="133"/>
      <c r="Z243" s="11"/>
      <c r="AA243" s="11"/>
      <c r="AB243" s="11"/>
      <c r="AC243" s="11"/>
      <c r="AD243" s="11"/>
      <c r="AE243" s="11"/>
      <c r="AF243" s="11"/>
    </row>
    <row r="244" spans="20:32" x14ac:dyDescent="0.25">
      <c r="T244" s="11"/>
      <c r="U244" s="11"/>
      <c r="V244" s="133"/>
      <c r="W244" s="133"/>
      <c r="Z244" s="11"/>
      <c r="AA244" s="11"/>
      <c r="AB244" s="11"/>
      <c r="AC244" s="11"/>
      <c r="AD244" s="11"/>
      <c r="AE244" s="11"/>
      <c r="AF244" s="11"/>
    </row>
    <row r="245" spans="20:32" x14ac:dyDescent="0.25">
      <c r="T245" s="11"/>
      <c r="U245" s="11"/>
      <c r="V245" s="133"/>
      <c r="W245" s="133"/>
      <c r="Z245" s="11"/>
      <c r="AA245" s="11"/>
      <c r="AB245" s="11"/>
      <c r="AC245" s="11"/>
      <c r="AD245" s="11"/>
      <c r="AE245" s="11"/>
      <c r="AF245" s="11"/>
    </row>
    <row r="246" spans="20:32" x14ac:dyDescent="0.25">
      <c r="T246" s="11"/>
      <c r="U246" s="11"/>
      <c r="V246" s="133"/>
      <c r="W246" s="133"/>
      <c r="Z246" s="11"/>
      <c r="AA246" s="11"/>
      <c r="AB246" s="11"/>
      <c r="AC246" s="11"/>
      <c r="AD246" s="11"/>
      <c r="AE246" s="11"/>
      <c r="AF246" s="11"/>
    </row>
    <row r="247" spans="20:32" x14ac:dyDescent="0.25">
      <c r="T247" s="11"/>
      <c r="U247" s="11"/>
      <c r="V247" s="133"/>
      <c r="W247" s="133"/>
      <c r="Z247" s="11"/>
      <c r="AA247" s="11"/>
      <c r="AB247" s="11"/>
      <c r="AC247" s="11"/>
      <c r="AD247" s="11"/>
      <c r="AE247" s="11"/>
      <c r="AF247" s="11"/>
    </row>
    <row r="248" spans="20:32" x14ac:dyDescent="0.25">
      <c r="T248" s="11"/>
      <c r="U248" s="11"/>
      <c r="V248" s="133"/>
      <c r="W248" s="133"/>
      <c r="Z248" s="11"/>
      <c r="AA248" s="11"/>
      <c r="AB248" s="11"/>
      <c r="AC248" s="11"/>
      <c r="AD248" s="11"/>
      <c r="AE248" s="11"/>
      <c r="AF248" s="11"/>
    </row>
    <row r="249" spans="20:32" x14ac:dyDescent="0.25">
      <c r="T249" s="11"/>
      <c r="U249" s="11"/>
      <c r="V249" s="133"/>
      <c r="W249" s="133"/>
      <c r="Z249" s="11"/>
      <c r="AA249" s="11"/>
      <c r="AB249" s="11"/>
      <c r="AC249" s="11"/>
      <c r="AD249" s="11"/>
      <c r="AE249" s="11"/>
      <c r="AF249" s="11"/>
    </row>
    <row r="250" spans="20:32" x14ac:dyDescent="0.25">
      <c r="T250" s="11"/>
      <c r="U250" s="11"/>
      <c r="V250" s="133"/>
      <c r="W250" s="133"/>
      <c r="Z250" s="11"/>
      <c r="AA250" s="11"/>
      <c r="AB250" s="11"/>
      <c r="AC250" s="11"/>
      <c r="AD250" s="11"/>
      <c r="AE250" s="11"/>
      <c r="AF250" s="11"/>
    </row>
    <row r="251" spans="20:32" x14ac:dyDescent="0.25">
      <c r="T251" s="11"/>
      <c r="U251" s="11"/>
      <c r="V251" s="133"/>
      <c r="W251" s="133"/>
      <c r="Z251" s="11"/>
      <c r="AA251" s="11"/>
      <c r="AB251" s="11"/>
      <c r="AC251" s="11"/>
      <c r="AD251" s="11"/>
      <c r="AE251" s="11"/>
      <c r="AF251" s="11"/>
    </row>
    <row r="252" spans="20:32" x14ac:dyDescent="0.25">
      <c r="T252" s="11"/>
      <c r="U252" s="11"/>
      <c r="V252" s="133"/>
      <c r="W252" s="133"/>
      <c r="Z252" s="11"/>
      <c r="AA252" s="11"/>
      <c r="AB252" s="11"/>
      <c r="AC252" s="11"/>
      <c r="AD252" s="11"/>
      <c r="AE252" s="11"/>
      <c r="AF252" s="11"/>
    </row>
    <row r="253" spans="20:32" x14ac:dyDescent="0.25">
      <c r="T253" s="11"/>
      <c r="U253" s="11"/>
      <c r="V253" s="133"/>
      <c r="W253" s="133"/>
      <c r="Z253" s="11"/>
      <c r="AA253" s="11"/>
      <c r="AB253" s="11"/>
      <c r="AC253" s="11"/>
      <c r="AD253" s="11"/>
      <c r="AE253" s="11"/>
      <c r="AF253" s="11"/>
    </row>
    <row r="254" spans="20:32" x14ac:dyDescent="0.25">
      <c r="T254" s="11"/>
      <c r="U254" s="11"/>
      <c r="V254" s="133"/>
      <c r="W254" s="133"/>
      <c r="Z254" s="11"/>
      <c r="AA254" s="11"/>
      <c r="AB254" s="11"/>
      <c r="AC254" s="11"/>
      <c r="AD254" s="11"/>
      <c r="AE254" s="11"/>
      <c r="AF254" s="11"/>
    </row>
    <row r="255" spans="20:32" x14ac:dyDescent="0.25">
      <c r="T255" s="11"/>
      <c r="U255" s="11"/>
      <c r="V255" s="133"/>
      <c r="W255" s="133"/>
      <c r="Z255" s="11"/>
      <c r="AA255" s="11"/>
      <c r="AB255" s="11"/>
      <c r="AC255" s="11"/>
      <c r="AD255" s="11"/>
      <c r="AE255" s="11"/>
      <c r="AF255" s="11"/>
    </row>
    <row r="256" spans="20:32" x14ac:dyDescent="0.25">
      <c r="T256" s="11"/>
      <c r="U256" s="11"/>
      <c r="V256" s="133"/>
      <c r="W256" s="133"/>
      <c r="Z256" s="11"/>
      <c r="AA256" s="11"/>
      <c r="AB256" s="11"/>
      <c r="AC256" s="11"/>
      <c r="AD256" s="11"/>
      <c r="AE256" s="11"/>
      <c r="AF256" s="11"/>
    </row>
    <row r="257" spans="20:32" x14ac:dyDescent="0.25">
      <c r="T257" s="11"/>
      <c r="U257" s="11"/>
      <c r="V257" s="133"/>
      <c r="W257" s="133"/>
      <c r="Z257" s="11"/>
      <c r="AA257" s="11"/>
      <c r="AB257" s="11"/>
      <c r="AC257" s="11"/>
      <c r="AD257" s="11"/>
      <c r="AE257" s="11"/>
      <c r="AF257" s="11"/>
    </row>
    <row r="258" spans="20:32" x14ac:dyDescent="0.25">
      <c r="T258" s="11"/>
      <c r="U258" s="11"/>
      <c r="V258" s="133"/>
      <c r="W258" s="133"/>
      <c r="Z258" s="11"/>
      <c r="AA258" s="11"/>
      <c r="AB258" s="11"/>
      <c r="AC258" s="11"/>
      <c r="AD258" s="11"/>
      <c r="AE258" s="11"/>
      <c r="AF258" s="11"/>
    </row>
    <row r="259" spans="20:32" x14ac:dyDescent="0.25">
      <c r="T259" s="11"/>
      <c r="U259" s="11"/>
      <c r="V259" s="133"/>
      <c r="W259" s="133"/>
      <c r="Z259" s="11"/>
      <c r="AA259" s="11"/>
      <c r="AB259" s="11"/>
      <c r="AC259" s="11"/>
      <c r="AD259" s="11"/>
      <c r="AE259" s="11"/>
      <c r="AF259" s="11"/>
    </row>
    <row r="260" spans="20:32" x14ac:dyDescent="0.25">
      <c r="T260" s="11"/>
      <c r="U260" s="11"/>
      <c r="V260" s="133"/>
      <c r="W260" s="133"/>
      <c r="Z260" s="11"/>
      <c r="AA260" s="11"/>
      <c r="AB260" s="11"/>
      <c r="AC260" s="11"/>
      <c r="AD260" s="11"/>
      <c r="AE260" s="11"/>
      <c r="AF260" s="11"/>
    </row>
    <row r="261" spans="20:32" x14ac:dyDescent="0.25">
      <c r="T261" s="11"/>
      <c r="U261" s="11"/>
      <c r="V261" s="133"/>
      <c r="W261" s="133"/>
      <c r="Z261" s="11"/>
      <c r="AA261" s="11"/>
      <c r="AB261" s="11"/>
      <c r="AC261" s="11"/>
      <c r="AD261" s="11"/>
      <c r="AE261" s="11"/>
      <c r="AF261" s="11"/>
    </row>
    <row r="262" spans="20:32" x14ac:dyDescent="0.25">
      <c r="T262" s="11"/>
      <c r="U262" s="11"/>
      <c r="V262" s="133"/>
      <c r="W262" s="133"/>
      <c r="Z262" s="11"/>
      <c r="AA262" s="11"/>
      <c r="AB262" s="11"/>
      <c r="AC262" s="11"/>
      <c r="AD262" s="11"/>
      <c r="AE262" s="11"/>
      <c r="AF262" s="11"/>
    </row>
    <row r="263" spans="20:32" x14ac:dyDescent="0.25">
      <c r="T263" s="11"/>
      <c r="U263" s="11"/>
      <c r="V263" s="133"/>
      <c r="W263" s="133"/>
      <c r="Z263" s="11"/>
      <c r="AA263" s="11"/>
      <c r="AB263" s="11"/>
      <c r="AC263" s="11"/>
      <c r="AD263" s="11"/>
      <c r="AE263" s="11"/>
      <c r="AF263" s="11"/>
    </row>
    <row r="264" spans="20:32" x14ac:dyDescent="0.25">
      <c r="T264" s="11"/>
      <c r="U264" s="11"/>
      <c r="V264" s="133"/>
      <c r="W264" s="133"/>
      <c r="Z264" s="11"/>
      <c r="AA264" s="11"/>
      <c r="AB264" s="11"/>
      <c r="AC264" s="11"/>
      <c r="AD264" s="11"/>
      <c r="AE264" s="11"/>
      <c r="AF264" s="11"/>
    </row>
    <row r="265" spans="20:32" x14ac:dyDescent="0.25">
      <c r="T265" s="11"/>
      <c r="U265" s="11"/>
      <c r="V265" s="133"/>
      <c r="W265" s="133"/>
      <c r="Z265" s="11"/>
      <c r="AA265" s="11"/>
      <c r="AB265" s="11"/>
      <c r="AC265" s="11"/>
      <c r="AD265" s="11"/>
      <c r="AE265" s="11"/>
      <c r="AF265" s="11"/>
    </row>
    <row r="266" spans="20:32" x14ac:dyDescent="0.25">
      <c r="T266" s="11"/>
      <c r="U266" s="11"/>
      <c r="V266" s="133"/>
      <c r="W266" s="133"/>
      <c r="Z266" s="11"/>
      <c r="AA266" s="11"/>
      <c r="AB266" s="11"/>
      <c r="AC266" s="11"/>
      <c r="AD266" s="11"/>
      <c r="AE266" s="11"/>
      <c r="AF266" s="11"/>
    </row>
    <row r="267" spans="20:32" x14ac:dyDescent="0.25">
      <c r="T267" s="11"/>
      <c r="U267" s="11"/>
      <c r="V267" s="133"/>
      <c r="W267" s="133"/>
      <c r="Z267" s="11"/>
      <c r="AA267" s="11"/>
      <c r="AB267" s="11"/>
      <c r="AC267" s="11"/>
      <c r="AD267" s="11"/>
      <c r="AE267" s="11"/>
      <c r="AF267" s="11"/>
    </row>
    <row r="268" spans="20:32" x14ac:dyDescent="0.25">
      <c r="T268" s="11"/>
      <c r="U268" s="11"/>
      <c r="V268" s="133"/>
      <c r="W268" s="133"/>
      <c r="Z268" s="11"/>
      <c r="AA268" s="11"/>
      <c r="AB268" s="11"/>
      <c r="AC268" s="11"/>
      <c r="AD268" s="11"/>
      <c r="AE268" s="11"/>
      <c r="AF268" s="11"/>
    </row>
    <row r="269" spans="20:32" x14ac:dyDescent="0.25">
      <c r="T269" s="11"/>
      <c r="U269" s="11"/>
      <c r="V269" s="133"/>
      <c r="W269" s="133"/>
      <c r="Z269" s="11"/>
      <c r="AA269" s="11"/>
      <c r="AB269" s="11"/>
      <c r="AC269" s="11"/>
      <c r="AD269" s="11"/>
      <c r="AE269" s="11"/>
      <c r="AF269" s="11"/>
    </row>
    <row r="270" spans="20:32" x14ac:dyDescent="0.25">
      <c r="T270" s="11"/>
      <c r="U270" s="11"/>
      <c r="V270" s="133"/>
      <c r="W270" s="133"/>
      <c r="Z270" s="11"/>
      <c r="AA270" s="11"/>
      <c r="AB270" s="11"/>
      <c r="AC270" s="11"/>
      <c r="AD270" s="11"/>
      <c r="AE270" s="11"/>
      <c r="AF270" s="11"/>
    </row>
    <row r="271" spans="20:32" x14ac:dyDescent="0.25">
      <c r="T271" s="11"/>
      <c r="U271" s="11"/>
      <c r="V271" s="133"/>
      <c r="W271" s="133"/>
      <c r="Z271" s="11"/>
      <c r="AA271" s="11"/>
      <c r="AB271" s="11"/>
      <c r="AC271" s="11"/>
      <c r="AD271" s="11"/>
      <c r="AE271" s="11"/>
      <c r="AF271" s="11"/>
    </row>
    <row r="272" spans="20:32" x14ac:dyDescent="0.25">
      <c r="T272" s="11"/>
      <c r="U272" s="11"/>
      <c r="V272" s="133"/>
      <c r="W272" s="133"/>
      <c r="Z272" s="11"/>
      <c r="AA272" s="11"/>
      <c r="AB272" s="11"/>
      <c r="AC272" s="11"/>
      <c r="AD272" s="11"/>
      <c r="AE272" s="11"/>
      <c r="AF272" s="11"/>
    </row>
    <row r="273" spans="20:32" x14ac:dyDescent="0.25">
      <c r="T273" s="11"/>
      <c r="U273" s="11"/>
      <c r="V273" s="133"/>
      <c r="W273" s="133"/>
      <c r="Z273" s="11"/>
      <c r="AA273" s="11"/>
      <c r="AB273" s="11"/>
      <c r="AC273" s="11"/>
      <c r="AD273" s="11"/>
      <c r="AE273" s="11"/>
      <c r="AF273" s="11"/>
    </row>
    <row r="274" spans="20:32" x14ac:dyDescent="0.25">
      <c r="T274" s="11"/>
      <c r="U274" s="11"/>
      <c r="V274" s="133"/>
      <c r="W274" s="133"/>
      <c r="Z274" s="11"/>
      <c r="AA274" s="11"/>
      <c r="AB274" s="11"/>
      <c r="AC274" s="11"/>
      <c r="AD274" s="11"/>
      <c r="AE274" s="11"/>
      <c r="AF274" s="11"/>
    </row>
  </sheetData>
  <mergeCells count="11">
    <mergeCell ref="A20:Y20"/>
    <mergeCell ref="B23:Y23"/>
    <mergeCell ref="A29:Y29"/>
    <mergeCell ref="AA1:AE4"/>
    <mergeCell ref="A1:A5"/>
    <mergeCell ref="B1:B5"/>
    <mergeCell ref="C1:C5"/>
    <mergeCell ref="A7:M7"/>
    <mergeCell ref="D1:Y4"/>
    <mergeCell ref="A9:Y9"/>
    <mergeCell ref="A15:Y15"/>
  </mergeCells>
  <pageMargins left="0.7" right="0.7" top="0.75" bottom="0.75" header="0.3" footer="0.3"/>
  <pageSetup paperSize="9" scale="2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2020-02-10T06:06:46Z</cp:lastPrinted>
  <dcterms:created xsi:type="dcterms:W3CDTF">2019-01-15T02:00:14Z</dcterms:created>
  <dcterms:modified xsi:type="dcterms:W3CDTF">2024-03-12T09:02:58Z</dcterms:modified>
</cp:coreProperties>
</file>