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kspk.local\Total\Обмен\Сводный отдел\Кобизева С.В\Муниципальная программа\Отчет по мун.программе\2024 год\12 месяцев\"/>
    </mc:Choice>
  </mc:AlternateContent>
  <bookViews>
    <workbookView xWindow="120" yWindow="120" windowWidth="9720" windowHeight="7320" activeTab="1"/>
  </bookViews>
  <sheets>
    <sheet name="приложение 3" sheetId="1" r:id="rId1"/>
    <sheet name="приложение 4" sheetId="2" r:id="rId2"/>
  </sheets>
  <definedNames>
    <definedName name="_xlnm.Print_Area" localSheetId="0">'приложение 3'!$A$1:$G$43</definedName>
    <definedName name="_xlnm.Print_Area" localSheetId="1">'приложение 4'!$A$1:$G$89</definedName>
  </definedNames>
  <calcPr calcId="152511"/>
</workbook>
</file>

<file path=xl/calcChain.xml><?xml version="1.0" encoding="utf-8"?>
<calcChain xmlns="http://schemas.openxmlformats.org/spreadsheetml/2006/main">
  <c r="F18" i="2" l="1"/>
  <c r="D58" i="2"/>
  <c r="E58" i="2"/>
  <c r="E18" i="2" l="1"/>
  <c r="E42" i="2" l="1"/>
  <c r="D42" i="2"/>
  <c r="F27" i="2" l="1"/>
  <c r="D47" i="2"/>
  <c r="E47" i="2" l="1"/>
  <c r="D18" i="2"/>
  <c r="E23" i="2"/>
  <c r="F26" i="2"/>
  <c r="E19" i="2" l="1"/>
  <c r="F22" i="2"/>
  <c r="D43" i="2"/>
  <c r="E43" i="2"/>
  <c r="F46" i="2"/>
  <c r="D23" i="2"/>
  <c r="D19" i="2" s="1"/>
  <c r="F42" i="2" l="1"/>
  <c r="F74" i="2" l="1"/>
  <c r="E66" i="2"/>
  <c r="F54" i="2" l="1"/>
  <c r="F34" i="2"/>
  <c r="D11" i="2" l="1"/>
  <c r="F30" i="2" l="1"/>
  <c r="D67" i="2" l="1"/>
  <c r="E10" i="2" l="1"/>
  <c r="E11" i="2"/>
  <c r="E12" i="2"/>
  <c r="E13" i="2"/>
  <c r="E20" i="2"/>
  <c r="E21" i="2"/>
  <c r="F37" i="1"/>
  <c r="F36" i="1"/>
  <c r="F10" i="1" l="1"/>
  <c r="F11" i="1"/>
  <c r="F12" i="1"/>
  <c r="F14" i="1"/>
  <c r="F15" i="1"/>
  <c r="F16" i="1"/>
  <c r="F17" i="1"/>
  <c r="F18" i="1"/>
  <c r="F20" i="1"/>
  <c r="F21" i="1"/>
  <c r="F22" i="1"/>
  <c r="F23" i="1"/>
  <c r="D66" i="2" l="1"/>
  <c r="F66" i="2" s="1"/>
  <c r="D12" i="2" l="1"/>
  <c r="D13" i="2"/>
  <c r="D20" i="2"/>
  <c r="D21" i="2"/>
  <c r="D44" i="2"/>
  <c r="D45" i="2"/>
  <c r="F58" i="2"/>
  <c r="D59" i="2"/>
  <c r="D60" i="2"/>
  <c r="D61" i="2"/>
  <c r="D68" i="2"/>
  <c r="D69" i="2"/>
  <c r="D10" i="2"/>
  <c r="D82" i="2" l="1"/>
  <c r="D81" i="2"/>
  <c r="D80" i="2"/>
  <c r="D79" i="2"/>
  <c r="F34" i="1"/>
  <c r="F25" i="1"/>
  <c r="F70" i="2"/>
  <c r="F62" i="2"/>
  <c r="F14" i="2"/>
  <c r="F28" i="1"/>
  <c r="F29" i="1"/>
  <c r="F30" i="1"/>
  <c r="F31" i="1"/>
  <c r="F32" i="1"/>
  <c r="F33" i="1"/>
  <c r="F27" i="1"/>
  <c r="D78" i="2" l="1"/>
  <c r="F44" i="2" l="1"/>
  <c r="F45" i="2"/>
  <c r="F59" i="2"/>
  <c r="F60" i="2"/>
  <c r="F61" i="2"/>
  <c r="F69" i="2"/>
  <c r="F20" i="2"/>
  <c r="F21" i="2"/>
  <c r="F81" i="2" l="1"/>
  <c r="F82" i="2"/>
  <c r="E61" i="2" l="1"/>
  <c r="E60" i="2"/>
  <c r="E59" i="2"/>
  <c r="F10" i="2"/>
  <c r="E45" i="2"/>
  <c r="E69" i="2"/>
  <c r="E44" i="2"/>
  <c r="E67" i="2"/>
  <c r="E81" i="2" l="1"/>
  <c r="E80" i="2"/>
  <c r="E79" i="2"/>
  <c r="E82" i="2"/>
  <c r="F79" i="2" l="1"/>
  <c r="E78" i="2"/>
  <c r="F78" i="2" s="1"/>
</calcChain>
</file>

<file path=xl/sharedStrings.xml><?xml version="1.0" encoding="utf-8"?>
<sst xmlns="http://schemas.openxmlformats.org/spreadsheetml/2006/main" count="193" uniqueCount="102">
  <si>
    <t xml:space="preserve">                                             Анализ показателей результативности муниципальной программы</t>
  </si>
  <si>
    <t>№ п/п</t>
  </si>
  <si>
    <t>Наименование показателя результативности</t>
  </si>
  <si>
    <t>ед.изм.</t>
  </si>
  <si>
    <t>%</t>
  </si>
  <si>
    <t>Показатель результативности 2.                     Обеспечение условий развития муниципальной системы образования в условиях дальнейшей модернизации государственной образовательной политики;</t>
  </si>
  <si>
    <t>Показатель результативности 3.                      Развитие культурного потенциала личности и общества в целом;</t>
  </si>
  <si>
    <t>Показатель результативности 1.1.                        Соблюдение сроков выплаты заработной платы</t>
  </si>
  <si>
    <t xml:space="preserve">да-1,
нет-0
</t>
  </si>
  <si>
    <t>Показатель результативности 1.2.                            Отсутствие просроченной кредиторской и дебиторской задолженности при учете расчетов с поставщиками и подрядчиками</t>
  </si>
  <si>
    <t>Отсутствие -1
Имеется-0</t>
  </si>
  <si>
    <t>Показатель результативности 1.3.                                        Соблюдение сроков предоставления отчетности</t>
  </si>
  <si>
    <t xml:space="preserve">да-1  
нет-0
</t>
  </si>
  <si>
    <t>Показатель результативности 1.4                                        Степень полноты, достоверности информации об обслуживаемых учреждениях для размещения информации на официальном сайте о государственных (муниципальных) учреждениях</t>
  </si>
  <si>
    <t xml:space="preserve">%
</t>
  </si>
  <si>
    <t xml:space="preserve">Показатель результативности 1.5.                                       Своевременное размещение заказов на официальном сайте государственных закупок                         </t>
  </si>
  <si>
    <t>Показатель результативности 2.1.                        Доля образовательных учреждений района, включённых в решение задач развития системы работы с одарёнными детьми.</t>
  </si>
  <si>
    <t>Показатель результативности 2.2.                         Доля образовательных учреждений, включённых в систему непрерывного педагогического образования.</t>
  </si>
  <si>
    <t>шт.</t>
  </si>
  <si>
    <t>Показатель результативности 2.3.                        Процент укомплектованности образовательных учреждений педагогическими кадрами.</t>
  </si>
  <si>
    <t>Показатель результативности 2.4.                         Процент педагогических и руководящих кадров, успешно прошедших аттестацию.</t>
  </si>
  <si>
    <t>Показатель результативности 3.1.                        Развитие культурного потенциала личности и общества в целом.</t>
  </si>
  <si>
    <t xml:space="preserve">                                             Анализ объема финансирования муниципальной программы</t>
  </si>
  <si>
    <t xml:space="preserve">Наименование
Основных мероприятий
</t>
  </si>
  <si>
    <t>1.</t>
  </si>
  <si>
    <t>МБ</t>
  </si>
  <si>
    <t>ОБ</t>
  </si>
  <si>
    <t>ФБ</t>
  </si>
  <si>
    <t>ДИ</t>
  </si>
  <si>
    <t>1.1</t>
  </si>
  <si>
    <t>2.</t>
  </si>
  <si>
    <t>2.1.</t>
  </si>
  <si>
    <t>3.</t>
  </si>
  <si>
    <t>3.1.</t>
  </si>
  <si>
    <t>Всего:</t>
  </si>
  <si>
    <t>4.</t>
  </si>
  <si>
    <t>4.1.</t>
  </si>
  <si>
    <t xml:space="preserve">Показатель результативности 4.1.                               Численность учащихся в расчете на 1 персональный компьютер в ОУ </t>
  </si>
  <si>
    <t>чел.</t>
  </si>
  <si>
    <t xml:space="preserve">Показатель результативности 4.2.                                Доля педагогических работников, владеющих ИКТ, в общей численности педагогов </t>
  </si>
  <si>
    <t>Показатель результативности 4.3.                                       Доля общеобразовательных школ, имеющих доступ к сети Интернет</t>
  </si>
  <si>
    <t xml:space="preserve">Показатель результативности 4.4.                         Удельный вес школ, имеющих собственный информационный сайт </t>
  </si>
  <si>
    <t>Показатель результативности 4.5.                     Удельный вес школ, имеющих локальную сеть для формирования  единого информационного пространства образовательного учреждения</t>
  </si>
  <si>
    <t>Показатель результативности 4.6.                           Доля педагогов, принимающих участие в дистанционном обучении учащихся в роли сетевых преподавателей, кураторов</t>
  </si>
  <si>
    <t>Показатель результативности 4.7.                  Доля педагогов, принимающих участие в дистанционных конкурсах всероссийского и международного уровней</t>
  </si>
  <si>
    <t>Показатель результативности 4.8.                        Доля участников дистанционных олимпиад, конкурсов, курсов в процентах от общего числа обучающихся</t>
  </si>
  <si>
    <t>2.2.</t>
  </si>
  <si>
    <t>Значение показателя результативности (целевые показатели)</t>
  </si>
  <si>
    <t>Подпрограмма 3 «Проведение культурно-массовых мероприятий в Слюдянском муниципальном районе»</t>
  </si>
  <si>
    <t>план на год</t>
  </si>
  <si>
    <t xml:space="preserve">факт на </t>
  </si>
  <si>
    <t>Пояснения по достигнутым значениям</t>
  </si>
  <si>
    <t>Исполнено</t>
  </si>
  <si>
    <t xml:space="preserve">Приложение N3
к Порядку принятия решений о разработке 
муниципальных программ 
Слюдянского муниципального района, их  формирования и реализации
</t>
  </si>
  <si>
    <t>план на  год</t>
  </si>
  <si>
    <t xml:space="preserve">факт </t>
  </si>
  <si>
    <t>Пояснения по освоению объемов финансирования</t>
  </si>
  <si>
    <t>«Содействие развитию учреждений образования и культуры в Слюдянском муниципальном районе"</t>
  </si>
  <si>
    <t>Муниципальная программа «Содействие развитию учреждений образования и культуры в Слюдянском муниципальном районе»</t>
  </si>
  <si>
    <t>Подпрограмма 1  «Оказание поддержки учреждениям образования, культуры                                                                                                        в решение финансово-хозяйственных задач в Слюдянском муниципальном районе»</t>
  </si>
  <si>
    <t>Подпрограмма 4  «Развитие дистанционного образования Слюдянского муниципального района»</t>
  </si>
  <si>
    <t>Подпрограмма 2  «Развитие информационно- методического центра через работу с педагогическими кадрами и одарёнными детьми»</t>
  </si>
  <si>
    <t xml:space="preserve">«Содействие развитию учреждений образования и культуры в Слюдянском  муниципальном районе"  </t>
  </si>
  <si>
    <t>Подпрограмма 1.«Оказание поддержки учреждениям образования, культуры  в решение финансово-хозяйственных задач в Слюдянском муниципальном районе»</t>
  </si>
  <si>
    <t>Подпрограмма 3  «Проведение культурно-массовых мероприятий в Слюдянском муниципальном районе»</t>
  </si>
  <si>
    <t>Подпрограмма 4    «Развитие дистанционного образования Слюдянского  муниципального  района»</t>
  </si>
  <si>
    <t>Подпрограмма 5    «Организация деятельности центра специализированной пищевой продукции и  Слюдянского  муниципального района»</t>
  </si>
  <si>
    <t>Итого по муниципальной программе «Содействие развитию учреждений образования и культуры в Слюдянском муниципальном районе» в том числе:</t>
  </si>
  <si>
    <t>Показатель результативности 1.                     Повышение качества бухгалтерского обслуживания муниципальных учреждений образования и культуры Слюдянского муниципального района, передавших функций по ведению бухгалтерского, бюджетного и налогового учета</t>
  </si>
  <si>
    <t>5.</t>
  </si>
  <si>
    <t>5.1.</t>
  </si>
  <si>
    <t>5.2.</t>
  </si>
  <si>
    <t xml:space="preserve">Приложение N4
к Порядку принятия решений о разработке муниципальных программ 
Слюдянского муниципального района, их  формирования и реализации
</t>
  </si>
  <si>
    <t xml:space="preserve">         (отчетный период)</t>
  </si>
  <si>
    <t>Целевые показатели Подпрограммы 5. «Организация деятельности центра специализированной пищевой продукции и сервиса Слюдянского муниципального района»</t>
  </si>
  <si>
    <t xml:space="preserve">Показатель результативности 5.1.                     Норма обеспеченности потребления молочной продукции учащимися </t>
  </si>
  <si>
    <t>Показатель результативности 5.2.      Количество образовательных учреждений, охваченных содержанием и текущим ремонтом</t>
  </si>
  <si>
    <t>усл.ед.</t>
  </si>
  <si>
    <t>2.3.</t>
  </si>
  <si>
    <t xml:space="preserve">Источник
финансирования
</t>
  </si>
  <si>
    <t>Объем финансирования (руб.)</t>
  </si>
  <si>
    <t>Подпрограмма 2.  «Развитие информационно- методического центра через работу с педагогическими кадрами и одарёнными детьми»</t>
  </si>
  <si>
    <t>Основное мероприятие 5.1                                              Обеспечение деятельности хозяйственной группы</t>
  </si>
  <si>
    <t>Основное мероприятие 5.2                                                   Здоровое питание в образовательных учреждениях Слюдянского муниципального района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</si>
  <si>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</si>
  <si>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2.4.</t>
  </si>
  <si>
    <t xml:space="preserve">Основное мероприятие 
Обеспечение функционирования муниципального казенного учреждения «Межотраслевая централизованная бухгалтерия Слюдянского муниципального района»
</t>
  </si>
  <si>
    <t xml:space="preserve">Основное мероприятие  
Обеспечен Обеспечение функционирования информационно- методического центра.
</t>
  </si>
  <si>
    <t xml:space="preserve">Основное мероприятие 
Выплата "подъемных" молодым специалистам в возрасте      до 35 лет в сфере образования
</t>
  </si>
  <si>
    <t>Основное мероприятие                                            «Развитие территориальной психолого-медико-педагогической комиссии в Слюдянском муниципальном районе»</t>
  </si>
  <si>
    <t xml:space="preserve">Основное мероприятие 
Проведение культурно-массовых  мероприятий.
</t>
  </si>
  <si>
    <t>Основное мероприятие                                                Развитие единой образовательной информационной среды</t>
  </si>
  <si>
    <t>Финансовая поддержка реализации инициативного проекта "Школьный кабинет психологической разгрузки"</t>
  </si>
  <si>
    <t>Финансовая поддержка реализации инициативного проекта "Виртуальная энциклопедия по объектам культурного наследия"</t>
  </si>
  <si>
    <t>Финансовая поддержка реализации инициативного проекта "Фестиваль ухи на Байкале"</t>
  </si>
  <si>
    <t>Председатель  МКУ "Комитет по социальной политике и культуре   Слюдянского  муниципального района"</t>
  </si>
  <si>
    <t>/Чудинова Н.Ю./</t>
  </si>
  <si>
    <t>Начальник  МКУ "Межотраслевая централизованная бухгалтерия Слюдянского муниципального  района"</t>
  </si>
  <si>
    <t xml:space="preserve"> /Шевченко Е.Н./</t>
  </si>
  <si>
    <r>
      <rPr>
        <b/>
        <u/>
        <sz val="12"/>
        <rFont val="Times New Roman"/>
        <family val="1"/>
        <charset val="204"/>
      </rPr>
      <t xml:space="preserve">12 месяцев  2024г.              </t>
    </r>
    <r>
      <rPr>
        <b/>
        <sz val="12"/>
        <rFont val="Times New Roman"/>
        <family val="1"/>
        <charset val="204"/>
      </rPr>
      <t xml:space="preserve">  </t>
    </r>
  </si>
  <si>
    <t xml:space="preserve"> 12 месяцев  2024г.</t>
  </si>
  <si>
    <t>Уменьшение количества специалистов из-за отсутствия подтверждающих документов на получение данной компенсации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</si>
</sst>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4" fontId="10" fillId="0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4" fontId="12" fillId="0" borderId="0" xfId="1" applyNumberFormat="1" applyFont="1" applyAlignment="1" applyProtection="1">
      <alignment horizontal="center" vertical="center"/>
      <protection hidden="1"/>
    </xf>
    <xf numFmtId="2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0" xfId="1" applyNumberFormat="1" applyFont="1" applyProtection="1">
      <protection hidden="1"/>
    </xf>
    <xf numFmtId="4" fontId="12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/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/>
    <xf numFmtId="0" fontId="10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center" wrapText="1"/>
    </xf>
    <xf numFmtId="0" fontId="13" fillId="0" borderId="0" xfId="0" applyFont="1"/>
    <xf numFmtId="0" fontId="10" fillId="0" borderId="0" xfId="0" applyFont="1" applyAlignment="1">
      <alignment horizontal="center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8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/>
    </xf>
    <xf numFmtId="4" fontId="14" fillId="2" borderId="7" xfId="0" applyNumberFormat="1" applyFont="1" applyFill="1" applyBorder="1" applyAlignment="1">
      <alignment horizontal="left" vertical="top" wrapText="1"/>
    </xf>
    <xf numFmtId="4" fontId="14" fillId="2" borderId="9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view="pageBreakPreview" topLeftCell="A40" zoomScaleNormal="100" zoomScaleSheetLayoutView="100" workbookViewId="0">
      <selection activeCell="A5" sqref="A5"/>
    </sheetView>
  </sheetViews>
  <sheetFormatPr defaultRowHeight="13.2" x14ac:dyDescent="0.25"/>
  <cols>
    <col min="1" max="1" width="6.109375" customWidth="1"/>
    <col min="2" max="2" width="41.33203125" customWidth="1"/>
    <col min="3" max="3" width="11" customWidth="1"/>
    <col min="4" max="4" width="11.109375" style="4" customWidth="1"/>
    <col min="5" max="5" width="10.109375" style="4" customWidth="1"/>
    <col min="6" max="7" width="12.5546875" customWidth="1"/>
  </cols>
  <sheetData>
    <row r="1" spans="1:7" ht="52.5" customHeight="1" x14ac:dyDescent="0.25">
      <c r="A1" s="69" t="s">
        <v>53</v>
      </c>
      <c r="B1" s="70"/>
      <c r="C1" s="70"/>
      <c r="D1" s="70"/>
      <c r="E1" s="70"/>
      <c r="F1" s="70"/>
      <c r="G1" s="70"/>
    </row>
    <row r="2" spans="1:7" ht="12.75" customHeight="1" x14ac:dyDescent="0.25">
      <c r="A2" s="76" t="s">
        <v>0</v>
      </c>
      <c r="B2" s="76"/>
      <c r="C2" s="76"/>
      <c r="D2" s="76"/>
      <c r="E2" s="76"/>
      <c r="F2" s="76"/>
      <c r="G2" s="76"/>
    </row>
    <row r="3" spans="1:7" ht="17.25" customHeight="1" x14ac:dyDescent="0.25">
      <c r="A3" s="68" t="s">
        <v>57</v>
      </c>
      <c r="B3" s="68"/>
      <c r="C3" s="68"/>
      <c r="D3" s="68"/>
      <c r="E3" s="68"/>
      <c r="F3" s="68"/>
      <c r="G3" s="68"/>
    </row>
    <row r="4" spans="1:7" ht="15.75" customHeight="1" x14ac:dyDescent="0.25">
      <c r="A4" s="68" t="s">
        <v>100</v>
      </c>
      <c r="B4" s="68"/>
      <c r="C4" s="68"/>
      <c r="D4" s="68"/>
      <c r="E4" s="68"/>
      <c r="F4" s="68"/>
      <c r="G4" s="68"/>
    </row>
    <row r="6" spans="1:7" ht="25.5" customHeight="1" x14ac:dyDescent="0.25">
      <c r="A6" s="71" t="s">
        <v>1</v>
      </c>
      <c r="B6" s="66" t="s">
        <v>2</v>
      </c>
      <c r="C6" s="71" t="s">
        <v>3</v>
      </c>
      <c r="D6" s="73" t="s">
        <v>47</v>
      </c>
      <c r="E6" s="73"/>
      <c r="F6" s="12" t="s">
        <v>52</v>
      </c>
      <c r="G6" s="74" t="s">
        <v>51</v>
      </c>
    </row>
    <row r="7" spans="1:7" ht="24" customHeight="1" x14ac:dyDescent="0.25">
      <c r="A7" s="71"/>
      <c r="B7" s="66"/>
      <c r="C7" s="71"/>
      <c r="D7" s="10" t="s">
        <v>49</v>
      </c>
      <c r="E7" s="10" t="s">
        <v>50</v>
      </c>
      <c r="F7" s="10" t="s">
        <v>4</v>
      </c>
      <c r="G7" s="75"/>
    </row>
    <row r="8" spans="1:7" ht="15.75" customHeight="1" x14ac:dyDescent="0.25">
      <c r="A8" s="13">
        <v>1</v>
      </c>
      <c r="B8" s="14">
        <v>2</v>
      </c>
      <c r="C8" s="13">
        <v>3</v>
      </c>
      <c r="D8" s="10">
        <v>4</v>
      </c>
      <c r="E8" s="10">
        <v>5</v>
      </c>
      <c r="F8" s="10">
        <v>6</v>
      </c>
      <c r="G8" s="11">
        <v>7</v>
      </c>
    </row>
    <row r="9" spans="1:7" ht="28.5" customHeight="1" x14ac:dyDescent="0.25">
      <c r="A9" s="72" t="s">
        <v>58</v>
      </c>
      <c r="B9" s="72"/>
      <c r="C9" s="72"/>
      <c r="D9" s="72"/>
      <c r="E9" s="72"/>
      <c r="F9" s="72"/>
      <c r="G9" s="72"/>
    </row>
    <row r="10" spans="1:7" s="1" customFormat="1" ht="105.75" customHeight="1" x14ac:dyDescent="0.25">
      <c r="A10" s="7">
        <v>1</v>
      </c>
      <c r="B10" s="2" t="s">
        <v>68</v>
      </c>
      <c r="C10" s="7" t="s">
        <v>4</v>
      </c>
      <c r="D10" s="5">
        <v>100</v>
      </c>
      <c r="E10" s="5">
        <v>100</v>
      </c>
      <c r="F10" s="15">
        <f>(E10/D10*100)</f>
        <v>100</v>
      </c>
      <c r="G10" s="9"/>
    </row>
    <row r="11" spans="1:7" s="1" customFormat="1" ht="77.25" customHeight="1" x14ac:dyDescent="0.25">
      <c r="A11" s="7">
        <v>2</v>
      </c>
      <c r="B11" s="2" t="s">
        <v>5</v>
      </c>
      <c r="C11" s="7" t="s">
        <v>4</v>
      </c>
      <c r="D11" s="5">
        <v>100</v>
      </c>
      <c r="E11" s="5">
        <v>100</v>
      </c>
      <c r="F11" s="15">
        <f t="shared" ref="F11:F12" si="0">(E11/D11*100)</f>
        <v>100</v>
      </c>
      <c r="G11" s="9"/>
    </row>
    <row r="12" spans="1:7" s="1" customFormat="1" ht="50.25" customHeight="1" x14ac:dyDescent="0.25">
      <c r="A12" s="7">
        <v>3</v>
      </c>
      <c r="B12" s="2" t="s">
        <v>6</v>
      </c>
      <c r="C12" s="7" t="s">
        <v>4</v>
      </c>
      <c r="D12" s="5">
        <v>100</v>
      </c>
      <c r="E12" s="5">
        <v>100</v>
      </c>
      <c r="F12" s="15">
        <f t="shared" si="0"/>
        <v>100</v>
      </c>
      <c r="G12" s="9"/>
    </row>
    <row r="13" spans="1:7" ht="29.25" customHeight="1" x14ac:dyDescent="0.25">
      <c r="A13" s="64" t="s">
        <v>59</v>
      </c>
      <c r="B13" s="65"/>
      <c r="C13" s="65"/>
      <c r="D13" s="65"/>
      <c r="E13" s="65"/>
      <c r="F13" s="65"/>
      <c r="G13" s="67"/>
    </row>
    <row r="14" spans="1:7" ht="41.25" customHeight="1" x14ac:dyDescent="0.25">
      <c r="A14" s="7">
        <v>1</v>
      </c>
      <c r="B14" s="3" t="s">
        <v>7</v>
      </c>
      <c r="C14" s="8" t="s">
        <v>8</v>
      </c>
      <c r="D14" s="5">
        <v>1</v>
      </c>
      <c r="E14" s="5">
        <v>1</v>
      </c>
      <c r="F14" s="15">
        <f t="shared" ref="F14:F18" si="1">(E14/D14*100)</f>
        <v>100</v>
      </c>
      <c r="G14" s="6"/>
    </row>
    <row r="15" spans="1:7" ht="52.8" x14ac:dyDescent="0.25">
      <c r="A15" s="7">
        <v>2</v>
      </c>
      <c r="B15" s="3" t="s">
        <v>9</v>
      </c>
      <c r="C15" s="8" t="s">
        <v>10</v>
      </c>
      <c r="D15" s="5">
        <v>1</v>
      </c>
      <c r="E15" s="5">
        <v>1</v>
      </c>
      <c r="F15" s="15">
        <f t="shared" si="1"/>
        <v>100</v>
      </c>
      <c r="G15" s="5"/>
    </row>
    <row r="16" spans="1:7" ht="39.6" x14ac:dyDescent="0.25">
      <c r="A16" s="7">
        <v>3</v>
      </c>
      <c r="B16" s="3" t="s">
        <v>11</v>
      </c>
      <c r="C16" s="8" t="s">
        <v>12</v>
      </c>
      <c r="D16" s="5">
        <v>1</v>
      </c>
      <c r="E16" s="5">
        <v>1</v>
      </c>
      <c r="F16" s="15">
        <f t="shared" si="1"/>
        <v>100</v>
      </c>
      <c r="G16" s="5"/>
    </row>
    <row r="17" spans="1:7" ht="81.75" customHeight="1" x14ac:dyDescent="0.25">
      <c r="A17" s="7">
        <v>4</v>
      </c>
      <c r="B17" s="3" t="s">
        <v>13</v>
      </c>
      <c r="C17" s="8" t="s">
        <v>14</v>
      </c>
      <c r="D17" s="5">
        <v>100</v>
      </c>
      <c r="E17" s="5">
        <v>100</v>
      </c>
      <c r="F17" s="15">
        <f t="shared" si="1"/>
        <v>100</v>
      </c>
      <c r="G17" s="5"/>
    </row>
    <row r="18" spans="1:7" ht="40.5" customHeight="1" x14ac:dyDescent="0.25">
      <c r="A18" s="7">
        <v>5</v>
      </c>
      <c r="B18" s="3" t="s">
        <v>15</v>
      </c>
      <c r="C18" s="8" t="s">
        <v>12</v>
      </c>
      <c r="D18" s="5">
        <v>1</v>
      </c>
      <c r="E18" s="5">
        <v>1</v>
      </c>
      <c r="F18" s="15">
        <f t="shared" si="1"/>
        <v>100</v>
      </c>
      <c r="G18" s="5"/>
    </row>
    <row r="19" spans="1:7" ht="30" customHeight="1" x14ac:dyDescent="0.25">
      <c r="A19" s="64" t="s">
        <v>61</v>
      </c>
      <c r="B19" s="65"/>
      <c r="C19" s="65"/>
      <c r="D19" s="65"/>
      <c r="E19" s="65"/>
      <c r="F19" s="65"/>
      <c r="G19" s="65"/>
    </row>
    <row r="20" spans="1:7" ht="52.8" x14ac:dyDescent="0.25">
      <c r="A20" s="7">
        <v>1</v>
      </c>
      <c r="B20" s="3" t="s">
        <v>16</v>
      </c>
      <c r="C20" s="7" t="s">
        <v>18</v>
      </c>
      <c r="D20" s="5">
        <v>34</v>
      </c>
      <c r="E20" s="5">
        <v>34</v>
      </c>
      <c r="F20" s="15">
        <f t="shared" ref="F20:F23" si="2">(E20/D20*100)</f>
        <v>100</v>
      </c>
      <c r="G20" s="5"/>
    </row>
    <row r="21" spans="1:7" ht="52.8" x14ac:dyDescent="0.25">
      <c r="A21" s="7">
        <v>2</v>
      </c>
      <c r="B21" s="3" t="s">
        <v>17</v>
      </c>
      <c r="C21" s="7" t="s">
        <v>18</v>
      </c>
      <c r="D21" s="5">
        <v>34</v>
      </c>
      <c r="E21" s="5">
        <v>34</v>
      </c>
      <c r="F21" s="15">
        <f t="shared" si="2"/>
        <v>100</v>
      </c>
      <c r="G21" s="5"/>
    </row>
    <row r="22" spans="1:7" ht="39.75" customHeight="1" x14ac:dyDescent="0.25">
      <c r="A22" s="7">
        <v>3</v>
      </c>
      <c r="B22" s="3" t="s">
        <v>19</v>
      </c>
      <c r="C22" s="7" t="s">
        <v>4</v>
      </c>
      <c r="D22" s="5">
        <v>100</v>
      </c>
      <c r="E22" s="5">
        <v>100</v>
      </c>
      <c r="F22" s="15">
        <f t="shared" si="2"/>
        <v>100</v>
      </c>
      <c r="G22" s="5"/>
    </row>
    <row r="23" spans="1:7" ht="39.6" x14ac:dyDescent="0.25">
      <c r="A23" s="7">
        <v>4</v>
      </c>
      <c r="B23" s="20" t="s">
        <v>20</v>
      </c>
      <c r="C23" s="7" t="s">
        <v>4</v>
      </c>
      <c r="D23" s="5">
        <v>100</v>
      </c>
      <c r="E23" s="5">
        <v>100</v>
      </c>
      <c r="F23" s="15">
        <f t="shared" si="2"/>
        <v>100</v>
      </c>
      <c r="G23" s="5"/>
    </row>
    <row r="24" spans="1:7" ht="32.25" customHeight="1" x14ac:dyDescent="0.25">
      <c r="A24" s="64" t="s">
        <v>48</v>
      </c>
      <c r="B24" s="65"/>
      <c r="C24" s="65"/>
      <c r="D24" s="65"/>
      <c r="E24" s="65"/>
      <c r="F24" s="65"/>
      <c r="G24" s="65"/>
    </row>
    <row r="25" spans="1:7" ht="42.75" customHeight="1" x14ac:dyDescent="0.25">
      <c r="A25" s="7">
        <v>1</v>
      </c>
      <c r="B25" s="3" t="s">
        <v>21</v>
      </c>
      <c r="C25" s="7" t="s">
        <v>4</v>
      </c>
      <c r="D25" s="5">
        <v>100</v>
      </c>
      <c r="E25" s="5">
        <v>100</v>
      </c>
      <c r="F25" s="15">
        <f t="shared" ref="F25" si="3">(E25/D25*100)</f>
        <v>100</v>
      </c>
      <c r="G25" s="5"/>
    </row>
    <row r="26" spans="1:7" ht="32.25" customHeight="1" x14ac:dyDescent="0.25">
      <c r="A26" s="64" t="s">
        <v>60</v>
      </c>
      <c r="B26" s="65"/>
      <c r="C26" s="65"/>
      <c r="D26" s="65"/>
      <c r="E26" s="65"/>
      <c r="F26" s="65"/>
      <c r="G26" s="65"/>
    </row>
    <row r="27" spans="1:7" ht="39" customHeight="1" x14ac:dyDescent="0.25">
      <c r="A27" s="7">
        <v>1</v>
      </c>
      <c r="B27" s="3" t="s">
        <v>37</v>
      </c>
      <c r="C27" s="7" t="s">
        <v>38</v>
      </c>
      <c r="D27" s="5">
        <v>12</v>
      </c>
      <c r="E27" s="5">
        <v>12</v>
      </c>
      <c r="F27" s="15">
        <f>(E27/D27*100)</f>
        <v>100</v>
      </c>
      <c r="G27" s="5"/>
    </row>
    <row r="28" spans="1:7" ht="38.25" customHeight="1" x14ac:dyDescent="0.25">
      <c r="A28" s="7">
        <v>2</v>
      </c>
      <c r="B28" s="3" t="s">
        <v>39</v>
      </c>
      <c r="C28" s="7" t="s">
        <v>4</v>
      </c>
      <c r="D28" s="5">
        <v>100</v>
      </c>
      <c r="E28" s="5">
        <v>100</v>
      </c>
      <c r="F28" s="15">
        <f t="shared" ref="F28:F33" si="4">(E28/D28*100)</f>
        <v>100</v>
      </c>
      <c r="G28" s="5"/>
    </row>
    <row r="29" spans="1:7" ht="42" customHeight="1" x14ac:dyDescent="0.25">
      <c r="A29" s="7">
        <v>3</v>
      </c>
      <c r="B29" s="3" t="s">
        <v>40</v>
      </c>
      <c r="C29" s="7" t="s">
        <v>4</v>
      </c>
      <c r="D29" s="5">
        <v>100</v>
      </c>
      <c r="E29" s="5">
        <v>100</v>
      </c>
      <c r="F29" s="15">
        <f t="shared" si="4"/>
        <v>100</v>
      </c>
      <c r="G29" s="5"/>
    </row>
    <row r="30" spans="1:7" ht="42" customHeight="1" x14ac:dyDescent="0.25">
      <c r="A30" s="7">
        <v>4</v>
      </c>
      <c r="B30" s="3" t="s">
        <v>41</v>
      </c>
      <c r="C30" s="7" t="s">
        <v>4</v>
      </c>
      <c r="D30" s="5">
        <v>100</v>
      </c>
      <c r="E30" s="5">
        <v>100</v>
      </c>
      <c r="F30" s="15">
        <f t="shared" si="4"/>
        <v>100</v>
      </c>
      <c r="G30" s="5"/>
    </row>
    <row r="31" spans="1:7" ht="65.25" customHeight="1" x14ac:dyDescent="0.25">
      <c r="A31" s="7">
        <v>5</v>
      </c>
      <c r="B31" s="3" t="s">
        <v>42</v>
      </c>
      <c r="C31" s="7" t="s">
        <v>4</v>
      </c>
      <c r="D31" s="5">
        <v>100</v>
      </c>
      <c r="E31" s="5">
        <v>100</v>
      </c>
      <c r="F31" s="15">
        <f t="shared" si="4"/>
        <v>100</v>
      </c>
      <c r="G31" s="5"/>
    </row>
    <row r="32" spans="1:7" ht="53.25" customHeight="1" x14ac:dyDescent="0.25">
      <c r="A32" s="7">
        <v>6</v>
      </c>
      <c r="B32" s="3" t="s">
        <v>43</v>
      </c>
      <c r="C32" s="7" t="s">
        <v>4</v>
      </c>
      <c r="D32" s="5">
        <v>25</v>
      </c>
      <c r="E32" s="5">
        <v>25</v>
      </c>
      <c r="F32" s="15">
        <f t="shared" si="4"/>
        <v>100</v>
      </c>
      <c r="G32" s="5"/>
    </row>
    <row r="33" spans="1:7" ht="51.75" customHeight="1" x14ac:dyDescent="0.25">
      <c r="A33" s="7">
        <v>7</v>
      </c>
      <c r="B33" s="3" t="s">
        <v>44</v>
      </c>
      <c r="C33" s="7" t="s">
        <v>4</v>
      </c>
      <c r="D33" s="5">
        <v>50</v>
      </c>
      <c r="E33" s="5">
        <v>50</v>
      </c>
      <c r="F33" s="15">
        <f t="shared" si="4"/>
        <v>100</v>
      </c>
      <c r="G33" s="5"/>
    </row>
    <row r="34" spans="1:7" ht="55.5" customHeight="1" x14ac:dyDescent="0.25">
      <c r="A34" s="7">
        <v>8</v>
      </c>
      <c r="B34" s="20" t="s">
        <v>45</v>
      </c>
      <c r="C34" s="7" t="s">
        <v>4</v>
      </c>
      <c r="D34" s="5">
        <v>75</v>
      </c>
      <c r="E34" s="5">
        <v>75</v>
      </c>
      <c r="F34" s="15">
        <f>(E34/D34*100)</f>
        <v>100</v>
      </c>
      <c r="G34" s="5"/>
    </row>
    <row r="35" spans="1:7" ht="29.4" customHeight="1" x14ac:dyDescent="0.25">
      <c r="A35" s="66" t="s">
        <v>74</v>
      </c>
      <c r="B35" s="66"/>
      <c r="C35" s="66"/>
      <c r="D35" s="66"/>
      <c r="E35" s="66"/>
      <c r="F35" s="66"/>
      <c r="G35" s="66"/>
    </row>
    <row r="36" spans="1:7" ht="41.4" customHeight="1" x14ac:dyDescent="0.25">
      <c r="A36" s="23">
        <v>1</v>
      </c>
      <c r="B36" s="24" t="s">
        <v>75</v>
      </c>
      <c r="C36" s="26" t="s">
        <v>4</v>
      </c>
      <c r="D36" s="5">
        <v>100</v>
      </c>
      <c r="E36" s="5">
        <v>100</v>
      </c>
      <c r="F36" s="15">
        <f t="shared" ref="F36:F37" si="5">(E36/D36*100)</f>
        <v>100</v>
      </c>
      <c r="G36" s="5"/>
    </row>
    <row r="37" spans="1:7" ht="43.8" customHeight="1" x14ac:dyDescent="0.25">
      <c r="A37" s="21">
        <v>2</v>
      </c>
      <c r="B37" s="25" t="s">
        <v>76</v>
      </c>
      <c r="C37" s="26" t="s">
        <v>77</v>
      </c>
      <c r="D37" s="5">
        <v>40</v>
      </c>
      <c r="E37" s="5">
        <v>40</v>
      </c>
      <c r="F37" s="15">
        <f t="shared" si="5"/>
        <v>100</v>
      </c>
      <c r="G37" s="5"/>
    </row>
    <row r="38" spans="1:7" ht="43.8" customHeight="1" x14ac:dyDescent="0.25">
      <c r="A38" s="55"/>
      <c r="B38" s="56"/>
      <c r="C38" s="42"/>
      <c r="D38" s="57"/>
      <c r="E38" s="57"/>
      <c r="F38" s="58"/>
      <c r="G38" s="57"/>
    </row>
    <row r="39" spans="1:7" ht="13.2" customHeight="1" x14ac:dyDescent="0.3">
      <c r="A39" s="61" t="s">
        <v>95</v>
      </c>
      <c r="B39" s="61"/>
      <c r="C39" s="61"/>
      <c r="D39" s="62"/>
      <c r="E39" s="47"/>
      <c r="F39" s="48"/>
      <c r="G39" s="16"/>
    </row>
    <row r="40" spans="1:7" ht="15.6" x14ac:dyDescent="0.3">
      <c r="A40" s="61"/>
      <c r="B40" s="61"/>
      <c r="C40" s="61"/>
      <c r="D40" s="63"/>
      <c r="E40" s="47" t="s">
        <v>96</v>
      </c>
      <c r="F40" s="48"/>
      <c r="G40" s="16"/>
    </row>
    <row r="41" spans="1:7" ht="27" customHeight="1" x14ac:dyDescent="0.3">
      <c r="A41" s="59"/>
      <c r="B41" s="59"/>
      <c r="C41" s="59"/>
      <c r="D41" s="60"/>
      <c r="E41" s="47"/>
      <c r="F41" s="48"/>
      <c r="G41" s="16"/>
    </row>
    <row r="42" spans="1:7" ht="15.75" customHeight="1" x14ac:dyDescent="0.3">
      <c r="A42" s="61" t="s">
        <v>97</v>
      </c>
      <c r="B42" s="61"/>
      <c r="C42" s="61"/>
      <c r="D42" s="62"/>
      <c r="E42" s="47"/>
      <c r="F42" s="48"/>
      <c r="G42" s="16"/>
    </row>
    <row r="43" spans="1:7" ht="15.6" x14ac:dyDescent="0.3">
      <c r="A43" s="61"/>
      <c r="B43" s="61"/>
      <c r="C43" s="61"/>
      <c r="D43" s="63"/>
      <c r="E43" s="47" t="s">
        <v>98</v>
      </c>
      <c r="F43" s="48"/>
      <c r="G43" s="16"/>
    </row>
    <row r="44" spans="1:7" ht="15.6" x14ac:dyDescent="0.3">
      <c r="A44" s="51"/>
      <c r="B44" s="48"/>
      <c r="C44" s="52"/>
      <c r="D44" s="47"/>
      <c r="E44" s="47"/>
      <c r="F44" s="48"/>
      <c r="G44" s="16"/>
    </row>
  </sheetData>
  <mergeCells count="19">
    <mergeCell ref="A13:G13"/>
    <mergeCell ref="A3:G3"/>
    <mergeCell ref="A4:G4"/>
    <mergeCell ref="A1:G1"/>
    <mergeCell ref="C6:C7"/>
    <mergeCell ref="A9:G9"/>
    <mergeCell ref="A6:A7"/>
    <mergeCell ref="B6:B7"/>
    <mergeCell ref="D6:E6"/>
    <mergeCell ref="G6:G7"/>
    <mergeCell ref="A2:G2"/>
    <mergeCell ref="A42:C43"/>
    <mergeCell ref="D42:D43"/>
    <mergeCell ref="A19:G19"/>
    <mergeCell ref="A24:G24"/>
    <mergeCell ref="A26:G26"/>
    <mergeCell ref="A39:C40"/>
    <mergeCell ref="A35:G35"/>
    <mergeCell ref="D39:D40"/>
  </mergeCells>
  <phoneticPr fontId="0" type="noConversion"/>
  <pageMargins left="0.74803149606299213" right="0.74803149606299213" top="0.59055118110236227" bottom="0.74803149606299213" header="0.15748031496062992" footer="0.15748031496062992"/>
  <pageSetup paperSize="9" scale="83" fitToHeight="2" orientation="portrait" r:id="rId1"/>
  <headerFooter alignWithMargins="0"/>
  <rowBreaks count="1" manualBreakCount="1">
    <brk id="1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9"/>
  <sheetViews>
    <sheetView tabSelected="1" view="pageBreakPreview" topLeftCell="A79" zoomScaleNormal="100" zoomScaleSheetLayoutView="100" workbookViewId="0">
      <selection activeCell="G34" sqref="G34:G37"/>
    </sheetView>
  </sheetViews>
  <sheetFormatPr defaultColWidth="9.109375" defaultRowHeight="15" x14ac:dyDescent="0.25"/>
  <cols>
    <col min="1" max="1" width="5.109375" style="37" customWidth="1"/>
    <col min="2" max="2" width="44.88671875" style="16" customWidth="1"/>
    <col min="3" max="3" width="10.5546875" style="35" customWidth="1"/>
    <col min="4" max="4" width="16" style="17" customWidth="1"/>
    <col min="5" max="5" width="13.5546875" style="17" customWidth="1"/>
    <col min="6" max="6" width="14.6640625" style="16" customWidth="1"/>
    <col min="7" max="7" width="14.109375" style="16" customWidth="1"/>
    <col min="8" max="16384" width="9.109375" style="16"/>
  </cols>
  <sheetData>
    <row r="1" spans="1:7" ht="38.4" customHeight="1" x14ac:dyDescent="0.25">
      <c r="A1" s="90" t="s">
        <v>72</v>
      </c>
      <c r="B1" s="90"/>
      <c r="C1" s="90"/>
      <c r="D1" s="90"/>
      <c r="E1" s="90"/>
      <c r="F1" s="90"/>
      <c r="G1" s="90"/>
    </row>
    <row r="2" spans="1:7" ht="20.399999999999999" customHeight="1" x14ac:dyDescent="0.25">
      <c r="A2" s="78" t="s">
        <v>22</v>
      </c>
      <c r="B2" s="78"/>
      <c r="C2" s="78"/>
      <c r="D2" s="78"/>
      <c r="E2" s="78"/>
      <c r="F2" s="78"/>
      <c r="G2" s="78"/>
    </row>
    <row r="3" spans="1:7" ht="15.75" customHeight="1" x14ac:dyDescent="0.3">
      <c r="A3" s="80" t="s">
        <v>62</v>
      </c>
      <c r="B3" s="80"/>
      <c r="C3" s="80"/>
      <c r="D3" s="80"/>
      <c r="E3" s="80"/>
      <c r="F3" s="80"/>
      <c r="G3" s="80"/>
    </row>
    <row r="4" spans="1:7" ht="21" customHeight="1" x14ac:dyDescent="0.3">
      <c r="A4" s="77" t="s">
        <v>99</v>
      </c>
      <c r="B4" s="77"/>
      <c r="C4" s="77"/>
      <c r="D4" s="77"/>
      <c r="E4" s="77"/>
      <c r="F4" s="77"/>
      <c r="G4" s="77"/>
    </row>
    <row r="5" spans="1:7" ht="9.75" customHeight="1" x14ac:dyDescent="0.4">
      <c r="A5" s="79" t="s">
        <v>73</v>
      </c>
      <c r="B5" s="79"/>
      <c r="C5" s="79"/>
      <c r="D5" s="79"/>
      <c r="E5" s="79"/>
      <c r="F5" s="79"/>
      <c r="G5" s="79"/>
    </row>
    <row r="6" spans="1:7" ht="8.4" customHeight="1" x14ac:dyDescent="0.25"/>
    <row r="7" spans="1:7" ht="20.399999999999999" customHeight="1" x14ac:dyDescent="0.25">
      <c r="A7" s="98" t="s">
        <v>1</v>
      </c>
      <c r="B7" s="99" t="s">
        <v>23</v>
      </c>
      <c r="C7" s="100" t="s">
        <v>79</v>
      </c>
      <c r="D7" s="91" t="s">
        <v>80</v>
      </c>
      <c r="E7" s="92"/>
      <c r="F7" s="41" t="s">
        <v>52</v>
      </c>
      <c r="G7" s="93" t="s">
        <v>56</v>
      </c>
    </row>
    <row r="8" spans="1:7" ht="21" customHeight="1" x14ac:dyDescent="0.25">
      <c r="A8" s="98"/>
      <c r="B8" s="99"/>
      <c r="C8" s="100"/>
      <c r="D8" s="38" t="s">
        <v>54</v>
      </c>
      <c r="E8" s="38" t="s">
        <v>55</v>
      </c>
      <c r="F8" s="39" t="s">
        <v>4</v>
      </c>
      <c r="G8" s="94"/>
    </row>
    <row r="9" spans="1:7" s="37" customFormat="1" ht="13.2" customHeight="1" x14ac:dyDescent="0.25">
      <c r="A9" s="26">
        <v>1</v>
      </c>
      <c r="B9" s="26">
        <v>2</v>
      </c>
      <c r="C9" s="26">
        <v>3</v>
      </c>
      <c r="D9" s="40">
        <v>4</v>
      </c>
      <c r="E9" s="40">
        <v>5</v>
      </c>
      <c r="F9" s="26">
        <v>6</v>
      </c>
      <c r="G9" s="26">
        <v>7</v>
      </c>
    </row>
    <row r="10" spans="1:7" ht="15" customHeight="1" x14ac:dyDescent="0.25">
      <c r="A10" s="81" t="s">
        <v>24</v>
      </c>
      <c r="B10" s="82" t="s">
        <v>63</v>
      </c>
      <c r="C10" s="27" t="s">
        <v>25</v>
      </c>
      <c r="D10" s="30">
        <f>D14</f>
        <v>80968754.810000002</v>
      </c>
      <c r="E10" s="30">
        <f>E14</f>
        <v>80010935.280000001</v>
      </c>
      <c r="F10" s="29">
        <f t="shared" ref="F10" si="0">(E10/D10*100)</f>
        <v>98.817050438471483</v>
      </c>
      <c r="G10" s="95"/>
    </row>
    <row r="11" spans="1:7" ht="15" customHeight="1" x14ac:dyDescent="0.25">
      <c r="A11" s="81"/>
      <c r="B11" s="82"/>
      <c r="C11" s="27" t="s">
        <v>26</v>
      </c>
      <c r="D11" s="30">
        <f t="shared" ref="D11:E13" si="1">SUM(D15)</f>
        <v>0</v>
      </c>
      <c r="E11" s="30">
        <f t="shared" si="1"/>
        <v>0</v>
      </c>
      <c r="F11" s="31">
        <v>0</v>
      </c>
      <c r="G11" s="96"/>
    </row>
    <row r="12" spans="1:7" ht="15" customHeight="1" x14ac:dyDescent="0.25">
      <c r="A12" s="81"/>
      <c r="B12" s="82"/>
      <c r="C12" s="27" t="s">
        <v>27</v>
      </c>
      <c r="D12" s="30">
        <f t="shared" si="1"/>
        <v>0</v>
      </c>
      <c r="E12" s="30">
        <f t="shared" si="1"/>
        <v>0</v>
      </c>
      <c r="F12" s="29">
        <v>0</v>
      </c>
      <c r="G12" s="96"/>
    </row>
    <row r="13" spans="1:7" ht="16.8" customHeight="1" x14ac:dyDescent="0.25">
      <c r="A13" s="81"/>
      <c r="B13" s="82"/>
      <c r="C13" s="36" t="s">
        <v>28</v>
      </c>
      <c r="D13" s="32">
        <f t="shared" si="1"/>
        <v>0</v>
      </c>
      <c r="E13" s="32">
        <f t="shared" si="1"/>
        <v>0</v>
      </c>
      <c r="F13" s="29">
        <v>0</v>
      </c>
      <c r="G13" s="97"/>
    </row>
    <row r="14" spans="1:7" ht="16.8" customHeight="1" x14ac:dyDescent="0.25">
      <c r="A14" s="101" t="s">
        <v>29</v>
      </c>
      <c r="B14" s="83" t="s">
        <v>86</v>
      </c>
      <c r="C14" s="27" t="s">
        <v>25</v>
      </c>
      <c r="D14" s="30">
        <v>80968754.810000002</v>
      </c>
      <c r="E14" s="30">
        <v>80010935.280000001</v>
      </c>
      <c r="F14" s="29">
        <f t="shared" ref="F14" si="2">(E14/D14*100)</f>
        <v>98.817050438471483</v>
      </c>
      <c r="G14" s="95"/>
    </row>
    <row r="15" spans="1:7" ht="16.8" customHeight="1" x14ac:dyDescent="0.25">
      <c r="A15" s="101"/>
      <c r="B15" s="83"/>
      <c r="C15" s="27" t="s">
        <v>26</v>
      </c>
      <c r="D15" s="30">
        <v>0</v>
      </c>
      <c r="E15" s="30">
        <v>0</v>
      </c>
      <c r="F15" s="34">
        <v>0</v>
      </c>
      <c r="G15" s="96"/>
    </row>
    <row r="16" spans="1:7" ht="16.8" customHeight="1" x14ac:dyDescent="0.25">
      <c r="A16" s="101"/>
      <c r="B16" s="83"/>
      <c r="C16" s="27" t="s">
        <v>27</v>
      </c>
      <c r="D16" s="30">
        <v>0</v>
      </c>
      <c r="E16" s="30">
        <v>0</v>
      </c>
      <c r="F16" s="34">
        <v>0</v>
      </c>
      <c r="G16" s="96"/>
    </row>
    <row r="17" spans="1:7" ht="16.8" customHeight="1" x14ac:dyDescent="0.25">
      <c r="A17" s="101"/>
      <c r="B17" s="83"/>
      <c r="C17" s="27" t="s">
        <v>28</v>
      </c>
      <c r="D17" s="30">
        <v>0</v>
      </c>
      <c r="E17" s="30">
        <v>0</v>
      </c>
      <c r="F17" s="34">
        <v>0</v>
      </c>
      <c r="G17" s="97"/>
    </row>
    <row r="18" spans="1:7" ht="13.8" customHeight="1" x14ac:dyDescent="0.25">
      <c r="A18" s="81" t="s">
        <v>30</v>
      </c>
      <c r="B18" s="82" t="s">
        <v>81</v>
      </c>
      <c r="C18" s="27" t="s">
        <v>25</v>
      </c>
      <c r="D18" s="30">
        <f>SUM(D22+D30+D38+D34)</f>
        <v>6440044.96</v>
      </c>
      <c r="E18" s="30">
        <f>SUM(E22+E30+E38+E34)</f>
        <v>6124719.8200000003</v>
      </c>
      <c r="F18" s="29">
        <f t="shared" ref="F18" si="3">(E18/D18*100)</f>
        <v>95.103681077406648</v>
      </c>
      <c r="G18" s="95"/>
    </row>
    <row r="19" spans="1:7" ht="13.8" customHeight="1" x14ac:dyDescent="0.25">
      <c r="A19" s="81"/>
      <c r="B19" s="82"/>
      <c r="C19" s="27" t="s">
        <v>26</v>
      </c>
      <c r="D19" s="30">
        <f>D23</f>
        <v>0</v>
      </c>
      <c r="E19" s="30">
        <f t="shared" ref="E19" si="4">E23</f>
        <v>0</v>
      </c>
      <c r="F19" s="30">
        <v>0</v>
      </c>
      <c r="G19" s="96"/>
    </row>
    <row r="20" spans="1:7" ht="13.8" customHeight="1" x14ac:dyDescent="0.25">
      <c r="A20" s="81"/>
      <c r="B20" s="82"/>
      <c r="C20" s="27" t="s">
        <v>27</v>
      </c>
      <c r="D20" s="30">
        <f t="shared" ref="D20:E21" si="5">SUM(D24)</f>
        <v>0</v>
      </c>
      <c r="E20" s="30">
        <f t="shared" si="5"/>
        <v>0</v>
      </c>
      <c r="F20" s="34">
        <f t="shared" ref="F20" si="6">SUM(F24)</f>
        <v>0</v>
      </c>
      <c r="G20" s="96"/>
    </row>
    <row r="21" spans="1:7" ht="27.6" customHeight="1" x14ac:dyDescent="0.25">
      <c r="A21" s="81"/>
      <c r="B21" s="82"/>
      <c r="C21" s="27" t="s">
        <v>28</v>
      </c>
      <c r="D21" s="30">
        <f t="shared" si="5"/>
        <v>0</v>
      </c>
      <c r="E21" s="30">
        <f t="shared" si="5"/>
        <v>0</v>
      </c>
      <c r="F21" s="34">
        <f t="shared" ref="F21" si="7">SUM(F25)</f>
        <v>0</v>
      </c>
      <c r="G21" s="97"/>
    </row>
    <row r="22" spans="1:7" ht="15" customHeight="1" x14ac:dyDescent="0.25">
      <c r="A22" s="81" t="s">
        <v>31</v>
      </c>
      <c r="B22" s="83" t="s">
        <v>87</v>
      </c>
      <c r="C22" s="27" t="s">
        <v>25</v>
      </c>
      <c r="D22" s="30">
        <v>5072728.96</v>
      </c>
      <c r="E22" s="28">
        <v>4992503.82</v>
      </c>
      <c r="F22" s="30">
        <f>E22/D22*100</f>
        <v>98.418501350405293</v>
      </c>
      <c r="G22" s="95"/>
    </row>
    <row r="23" spans="1:7" ht="15" customHeight="1" x14ac:dyDescent="0.25">
      <c r="A23" s="81"/>
      <c r="B23" s="83"/>
      <c r="C23" s="27" t="s">
        <v>26</v>
      </c>
      <c r="D23" s="30">
        <f>D27</f>
        <v>0</v>
      </c>
      <c r="E23" s="30">
        <f t="shared" ref="E23" si="8">E27</f>
        <v>0</v>
      </c>
      <c r="F23" s="30">
        <v>0</v>
      </c>
      <c r="G23" s="96"/>
    </row>
    <row r="24" spans="1:7" ht="15" customHeight="1" x14ac:dyDescent="0.25">
      <c r="A24" s="81"/>
      <c r="B24" s="83"/>
      <c r="C24" s="27" t="s">
        <v>27</v>
      </c>
      <c r="D24" s="30">
        <v>0</v>
      </c>
      <c r="E24" s="30">
        <v>0</v>
      </c>
      <c r="F24" s="34">
        <v>0</v>
      </c>
      <c r="G24" s="96"/>
    </row>
    <row r="25" spans="1:7" ht="15" customHeight="1" x14ac:dyDescent="0.25">
      <c r="A25" s="81"/>
      <c r="B25" s="83"/>
      <c r="C25" s="27" t="s">
        <v>28</v>
      </c>
      <c r="D25" s="30">
        <v>0</v>
      </c>
      <c r="E25" s="30"/>
      <c r="F25" s="34">
        <v>0</v>
      </c>
      <c r="G25" s="97"/>
    </row>
    <row r="26" spans="1:7" ht="15" hidden="1" customHeight="1" x14ac:dyDescent="0.25">
      <c r="A26" s="84"/>
      <c r="B26" s="87" t="s">
        <v>92</v>
      </c>
      <c r="C26" s="27" t="s">
        <v>25</v>
      </c>
      <c r="D26" s="30"/>
      <c r="E26" s="30"/>
      <c r="F26" s="29" t="e">
        <f t="shared" ref="F26:F27" si="9">(E26/D26*100)</f>
        <v>#DIV/0!</v>
      </c>
      <c r="G26" s="54"/>
    </row>
    <row r="27" spans="1:7" ht="15" hidden="1" customHeight="1" x14ac:dyDescent="0.25">
      <c r="A27" s="85"/>
      <c r="B27" s="88"/>
      <c r="C27" s="27" t="s">
        <v>26</v>
      </c>
      <c r="D27" s="30"/>
      <c r="E27" s="30"/>
      <c r="F27" s="29" t="e">
        <f t="shared" si="9"/>
        <v>#DIV/0!</v>
      </c>
      <c r="G27" s="54"/>
    </row>
    <row r="28" spans="1:7" ht="15" hidden="1" customHeight="1" x14ac:dyDescent="0.25">
      <c r="A28" s="85"/>
      <c r="B28" s="88"/>
      <c r="C28" s="27" t="s">
        <v>27</v>
      </c>
      <c r="D28" s="30">
        <v>0</v>
      </c>
      <c r="E28" s="30">
        <v>0</v>
      </c>
      <c r="F28" s="29">
        <v>0</v>
      </c>
      <c r="G28" s="54"/>
    </row>
    <row r="29" spans="1:7" ht="15" hidden="1" customHeight="1" x14ac:dyDescent="0.25">
      <c r="A29" s="86"/>
      <c r="B29" s="89"/>
      <c r="C29" s="27" t="s">
        <v>28</v>
      </c>
      <c r="D29" s="30">
        <v>0</v>
      </c>
      <c r="E29" s="30">
        <v>0</v>
      </c>
      <c r="F29" s="29">
        <v>0</v>
      </c>
      <c r="G29" s="54"/>
    </row>
    <row r="30" spans="1:7" ht="15" customHeight="1" x14ac:dyDescent="0.25">
      <c r="A30" s="81" t="s">
        <v>46</v>
      </c>
      <c r="B30" s="83" t="s">
        <v>88</v>
      </c>
      <c r="C30" s="27" t="s">
        <v>25</v>
      </c>
      <c r="D30" s="30">
        <v>575000</v>
      </c>
      <c r="E30" s="30">
        <v>489900</v>
      </c>
      <c r="F30" s="29">
        <f t="shared" ref="F30" si="10">(E30/D30*100)</f>
        <v>85.2</v>
      </c>
      <c r="G30" s="95"/>
    </row>
    <row r="31" spans="1:7" ht="15" customHeight="1" x14ac:dyDescent="0.25">
      <c r="A31" s="81"/>
      <c r="B31" s="83"/>
      <c r="C31" s="27" t="s">
        <v>26</v>
      </c>
      <c r="D31" s="30">
        <v>0</v>
      </c>
      <c r="E31" s="30">
        <v>0</v>
      </c>
      <c r="F31" s="34">
        <v>0</v>
      </c>
      <c r="G31" s="96"/>
    </row>
    <row r="32" spans="1:7" ht="15" customHeight="1" x14ac:dyDescent="0.25">
      <c r="A32" s="81"/>
      <c r="B32" s="83"/>
      <c r="C32" s="27" t="s">
        <v>27</v>
      </c>
      <c r="D32" s="30">
        <v>0</v>
      </c>
      <c r="E32" s="30">
        <v>0</v>
      </c>
      <c r="F32" s="34">
        <v>0</v>
      </c>
      <c r="G32" s="96"/>
    </row>
    <row r="33" spans="1:7" ht="15" customHeight="1" x14ac:dyDescent="0.25">
      <c r="A33" s="81"/>
      <c r="B33" s="83"/>
      <c r="C33" s="27" t="s">
        <v>28</v>
      </c>
      <c r="D33" s="30">
        <v>0</v>
      </c>
      <c r="E33" s="30">
        <v>0</v>
      </c>
      <c r="F33" s="34">
        <v>0</v>
      </c>
      <c r="G33" s="97"/>
    </row>
    <row r="34" spans="1:7" ht="15" customHeight="1" x14ac:dyDescent="0.25">
      <c r="A34" s="84" t="s">
        <v>78</v>
      </c>
      <c r="B34" s="87" t="s">
        <v>84</v>
      </c>
      <c r="C34" s="27" t="s">
        <v>25</v>
      </c>
      <c r="D34" s="30">
        <v>720000</v>
      </c>
      <c r="E34" s="30">
        <v>570000</v>
      </c>
      <c r="F34" s="29">
        <f t="shared" ref="F34" si="11">(E34/D34*100)</f>
        <v>79.166666666666657</v>
      </c>
      <c r="G34" s="102" t="s">
        <v>101</v>
      </c>
    </row>
    <row r="35" spans="1:7" ht="15" customHeight="1" x14ac:dyDescent="0.25">
      <c r="A35" s="85"/>
      <c r="B35" s="88"/>
      <c r="C35" s="27" t="s">
        <v>26</v>
      </c>
      <c r="D35" s="30">
        <v>0</v>
      </c>
      <c r="E35" s="30">
        <v>0</v>
      </c>
      <c r="F35" s="34">
        <v>0</v>
      </c>
      <c r="G35" s="103"/>
    </row>
    <row r="36" spans="1:7" ht="15" customHeight="1" x14ac:dyDescent="0.25">
      <c r="A36" s="85"/>
      <c r="B36" s="88"/>
      <c r="C36" s="27" t="s">
        <v>27</v>
      </c>
      <c r="D36" s="30">
        <v>0</v>
      </c>
      <c r="E36" s="30">
        <v>0</v>
      </c>
      <c r="F36" s="34">
        <v>0</v>
      </c>
      <c r="G36" s="103"/>
    </row>
    <row r="37" spans="1:7" ht="35.4" customHeight="1" x14ac:dyDescent="0.25">
      <c r="A37" s="86"/>
      <c r="B37" s="89"/>
      <c r="C37" s="27" t="s">
        <v>28</v>
      </c>
      <c r="D37" s="30">
        <v>0</v>
      </c>
      <c r="E37" s="30">
        <v>0</v>
      </c>
      <c r="F37" s="34">
        <v>0</v>
      </c>
      <c r="G37" s="103"/>
    </row>
    <row r="38" spans="1:7" ht="16.5" customHeight="1" x14ac:dyDescent="0.25">
      <c r="A38" s="84" t="s">
        <v>85</v>
      </c>
      <c r="B38" s="87" t="s">
        <v>89</v>
      </c>
      <c r="C38" s="27" t="s">
        <v>25</v>
      </c>
      <c r="D38" s="30">
        <v>72316</v>
      </c>
      <c r="E38" s="30">
        <v>72316</v>
      </c>
      <c r="F38" s="34">
        <v>0</v>
      </c>
      <c r="G38" s="22"/>
    </row>
    <row r="39" spans="1:7" ht="16.5" customHeight="1" x14ac:dyDescent="0.25">
      <c r="A39" s="85"/>
      <c r="B39" s="88"/>
      <c r="C39" s="27" t="s">
        <v>26</v>
      </c>
      <c r="D39" s="30">
        <v>0</v>
      </c>
      <c r="E39" s="30">
        <v>0</v>
      </c>
      <c r="F39" s="34">
        <v>0</v>
      </c>
      <c r="G39" s="22"/>
    </row>
    <row r="40" spans="1:7" ht="16.5" customHeight="1" x14ac:dyDescent="0.25">
      <c r="A40" s="85"/>
      <c r="B40" s="88"/>
      <c r="C40" s="27" t="s">
        <v>27</v>
      </c>
      <c r="D40" s="30">
        <v>0</v>
      </c>
      <c r="E40" s="30">
        <v>0</v>
      </c>
      <c r="F40" s="34">
        <v>0</v>
      </c>
      <c r="G40" s="22"/>
    </row>
    <row r="41" spans="1:7" ht="16.5" customHeight="1" x14ac:dyDescent="0.25">
      <c r="A41" s="86"/>
      <c r="B41" s="89"/>
      <c r="C41" s="27" t="s">
        <v>28</v>
      </c>
      <c r="D41" s="30">
        <v>0</v>
      </c>
      <c r="E41" s="30">
        <v>0</v>
      </c>
      <c r="F41" s="34">
        <v>0</v>
      </c>
      <c r="G41" s="22"/>
    </row>
    <row r="42" spans="1:7" ht="13.8" customHeight="1" x14ac:dyDescent="0.25">
      <c r="A42" s="81" t="s">
        <v>32</v>
      </c>
      <c r="B42" s="82" t="s">
        <v>64</v>
      </c>
      <c r="C42" s="27" t="s">
        <v>25</v>
      </c>
      <c r="D42" s="30">
        <f>SUM(D46+D54)</f>
        <v>1355000</v>
      </c>
      <c r="E42" s="30">
        <f>SUM(E46+E54)</f>
        <v>1354900</v>
      </c>
      <c r="F42" s="30">
        <f>E42/D42*100</f>
        <v>99.992619926199268</v>
      </c>
      <c r="G42" s="95"/>
    </row>
    <row r="43" spans="1:7" ht="13.8" customHeight="1" x14ac:dyDescent="0.25">
      <c r="A43" s="81"/>
      <c r="B43" s="82"/>
      <c r="C43" s="27" t="s">
        <v>26</v>
      </c>
      <c r="D43" s="30">
        <f>SUM(D47)</f>
        <v>0</v>
      </c>
      <c r="E43" s="30">
        <f t="shared" ref="D43:E45" si="12">SUM(E47)</f>
        <v>0</v>
      </c>
      <c r="F43" s="34">
        <v>0</v>
      </c>
      <c r="G43" s="96"/>
    </row>
    <row r="44" spans="1:7" ht="13.8" customHeight="1" x14ac:dyDescent="0.25">
      <c r="A44" s="81"/>
      <c r="B44" s="82"/>
      <c r="C44" s="27" t="s">
        <v>27</v>
      </c>
      <c r="D44" s="30">
        <f t="shared" si="12"/>
        <v>0</v>
      </c>
      <c r="E44" s="30">
        <f t="shared" si="12"/>
        <v>0</v>
      </c>
      <c r="F44" s="34">
        <f>SUM(F48)</f>
        <v>0</v>
      </c>
      <c r="G44" s="96"/>
    </row>
    <row r="45" spans="1:7" ht="13.8" customHeight="1" x14ac:dyDescent="0.25">
      <c r="A45" s="81"/>
      <c r="B45" s="82"/>
      <c r="C45" s="27" t="s">
        <v>28</v>
      </c>
      <c r="D45" s="30">
        <f t="shared" si="12"/>
        <v>0</v>
      </c>
      <c r="E45" s="30">
        <f t="shared" si="12"/>
        <v>0</v>
      </c>
      <c r="F45" s="34">
        <f>SUM(F49)</f>
        <v>0</v>
      </c>
      <c r="G45" s="97"/>
    </row>
    <row r="46" spans="1:7" ht="13.8" customHeight="1" x14ac:dyDescent="0.25">
      <c r="A46" s="81" t="s">
        <v>33</v>
      </c>
      <c r="B46" s="83" t="s">
        <v>90</v>
      </c>
      <c r="C46" s="27" t="s">
        <v>25</v>
      </c>
      <c r="D46" s="30">
        <v>1355000</v>
      </c>
      <c r="E46" s="30">
        <v>1354900</v>
      </c>
      <c r="F46" s="29">
        <f t="shared" ref="F46" si="13">(E46/D46*100)</f>
        <v>99.992619926199268</v>
      </c>
      <c r="G46" s="95"/>
    </row>
    <row r="47" spans="1:7" ht="13.8" customHeight="1" x14ac:dyDescent="0.25">
      <c r="A47" s="81"/>
      <c r="B47" s="83"/>
      <c r="C47" s="27" t="s">
        <v>26</v>
      </c>
      <c r="D47" s="30">
        <f>D51+D55</f>
        <v>0</v>
      </c>
      <c r="E47" s="30">
        <f>E51+E55</f>
        <v>0</v>
      </c>
      <c r="F47" s="29">
        <v>0</v>
      </c>
      <c r="G47" s="96"/>
    </row>
    <row r="48" spans="1:7" ht="13.8" customHeight="1" x14ac:dyDescent="0.25">
      <c r="A48" s="81"/>
      <c r="B48" s="83"/>
      <c r="C48" s="27" t="s">
        <v>27</v>
      </c>
      <c r="D48" s="30">
        <v>0</v>
      </c>
      <c r="E48" s="30">
        <v>0</v>
      </c>
      <c r="F48" s="34">
        <v>0</v>
      </c>
      <c r="G48" s="96"/>
    </row>
    <row r="49" spans="1:7" ht="13.8" customHeight="1" x14ac:dyDescent="0.25">
      <c r="A49" s="81"/>
      <c r="B49" s="83"/>
      <c r="C49" s="27" t="s">
        <v>28</v>
      </c>
      <c r="D49" s="30">
        <v>0</v>
      </c>
      <c r="E49" s="30">
        <v>0</v>
      </c>
      <c r="F49" s="34">
        <v>0</v>
      </c>
      <c r="G49" s="97"/>
    </row>
    <row r="50" spans="1:7" ht="13.8" hidden="1" customHeight="1" x14ac:dyDescent="0.25">
      <c r="A50" s="84"/>
      <c r="B50" s="87" t="s">
        <v>93</v>
      </c>
      <c r="C50" s="27" t="s">
        <v>25</v>
      </c>
      <c r="D50" s="30">
        <v>0</v>
      </c>
      <c r="E50" s="30">
        <v>0</v>
      </c>
      <c r="F50" s="31">
        <v>0</v>
      </c>
      <c r="G50" s="53"/>
    </row>
    <row r="51" spans="1:7" ht="13.8" hidden="1" customHeight="1" x14ac:dyDescent="0.25">
      <c r="A51" s="85"/>
      <c r="B51" s="88"/>
      <c r="C51" s="27" t="s">
        <v>26</v>
      </c>
      <c r="D51" s="30">
        <v>0</v>
      </c>
      <c r="E51" s="30">
        <v>0</v>
      </c>
      <c r="F51" s="34">
        <v>0</v>
      </c>
      <c r="G51" s="53"/>
    </row>
    <row r="52" spans="1:7" ht="13.8" hidden="1" customHeight="1" x14ac:dyDescent="0.25">
      <c r="A52" s="85"/>
      <c r="B52" s="88"/>
      <c r="C52" s="27" t="s">
        <v>27</v>
      </c>
      <c r="D52" s="30">
        <v>0</v>
      </c>
      <c r="E52" s="30">
        <v>0</v>
      </c>
      <c r="F52" s="34">
        <v>0</v>
      </c>
      <c r="G52" s="53"/>
    </row>
    <row r="53" spans="1:7" ht="21.6" hidden="1" customHeight="1" x14ac:dyDescent="0.25">
      <c r="A53" s="86"/>
      <c r="B53" s="89"/>
      <c r="C53" s="27" t="s">
        <v>28</v>
      </c>
      <c r="D53" s="30">
        <v>0</v>
      </c>
      <c r="E53" s="30">
        <v>0</v>
      </c>
      <c r="F53" s="34">
        <v>0</v>
      </c>
      <c r="G53" s="53"/>
    </row>
    <row r="54" spans="1:7" ht="13.8" hidden="1" customHeight="1" x14ac:dyDescent="0.25">
      <c r="A54" s="84"/>
      <c r="B54" s="87" t="s">
        <v>94</v>
      </c>
      <c r="C54" s="27" t="s">
        <v>25</v>
      </c>
      <c r="D54" s="30"/>
      <c r="E54" s="30"/>
      <c r="F54" s="31" t="e">
        <f t="shared" ref="F54" si="14">(E54/D54*100)</f>
        <v>#DIV/0!</v>
      </c>
      <c r="G54" s="53"/>
    </row>
    <row r="55" spans="1:7" ht="13.8" hidden="1" customHeight="1" x14ac:dyDescent="0.25">
      <c r="A55" s="85"/>
      <c r="B55" s="88"/>
      <c r="C55" s="27" t="s">
        <v>26</v>
      </c>
      <c r="D55" s="30"/>
      <c r="E55" s="30"/>
      <c r="F55" s="34">
        <v>0</v>
      </c>
      <c r="G55" s="53"/>
    </row>
    <row r="56" spans="1:7" ht="13.8" hidden="1" customHeight="1" x14ac:dyDescent="0.25">
      <c r="A56" s="85"/>
      <c r="B56" s="88"/>
      <c r="C56" s="27" t="s">
        <v>27</v>
      </c>
      <c r="D56" s="30">
        <v>0</v>
      </c>
      <c r="E56" s="30">
        <v>0</v>
      </c>
      <c r="F56" s="34">
        <v>0</v>
      </c>
      <c r="G56" s="53"/>
    </row>
    <row r="57" spans="1:7" ht="13.8" hidden="1" customHeight="1" x14ac:dyDescent="0.25">
      <c r="A57" s="86"/>
      <c r="B57" s="89"/>
      <c r="C57" s="27" t="s">
        <v>28</v>
      </c>
      <c r="D57" s="30">
        <v>0</v>
      </c>
      <c r="E57" s="30">
        <v>0</v>
      </c>
      <c r="F57" s="34">
        <v>0</v>
      </c>
      <c r="G57" s="53"/>
    </row>
    <row r="58" spans="1:7" ht="13.8" customHeight="1" x14ac:dyDescent="0.25">
      <c r="A58" s="81" t="s">
        <v>35</v>
      </c>
      <c r="B58" s="82" t="s">
        <v>65</v>
      </c>
      <c r="C58" s="27" t="s">
        <v>25</v>
      </c>
      <c r="D58" s="30">
        <f>D62</f>
        <v>1338018.29</v>
      </c>
      <c r="E58" s="30">
        <f>E62</f>
        <v>1311649.3600000001</v>
      </c>
      <c r="F58" s="30">
        <f>E58/D58*100</f>
        <v>98.029254891575519</v>
      </c>
      <c r="G58" s="95"/>
    </row>
    <row r="59" spans="1:7" ht="13.8" customHeight="1" x14ac:dyDescent="0.25">
      <c r="A59" s="81"/>
      <c r="B59" s="82"/>
      <c r="C59" s="27" t="s">
        <v>26</v>
      </c>
      <c r="D59" s="30">
        <f t="shared" ref="D59:F61" si="15">SUM(D63)</f>
        <v>0</v>
      </c>
      <c r="E59" s="30">
        <f t="shared" si="15"/>
        <v>0</v>
      </c>
      <c r="F59" s="34">
        <f t="shared" si="15"/>
        <v>0</v>
      </c>
      <c r="G59" s="96"/>
    </row>
    <row r="60" spans="1:7" ht="13.8" customHeight="1" x14ac:dyDescent="0.25">
      <c r="A60" s="81"/>
      <c r="B60" s="82"/>
      <c r="C60" s="27" t="s">
        <v>27</v>
      </c>
      <c r="D60" s="30">
        <f t="shared" si="15"/>
        <v>0</v>
      </c>
      <c r="E60" s="30">
        <f t="shared" si="15"/>
        <v>0</v>
      </c>
      <c r="F60" s="34">
        <f t="shared" si="15"/>
        <v>0</v>
      </c>
      <c r="G60" s="96"/>
    </row>
    <row r="61" spans="1:7" ht="13.8" customHeight="1" x14ac:dyDescent="0.25">
      <c r="A61" s="81"/>
      <c r="B61" s="82"/>
      <c r="C61" s="27" t="s">
        <v>28</v>
      </c>
      <c r="D61" s="30">
        <f t="shared" si="15"/>
        <v>0</v>
      </c>
      <c r="E61" s="30">
        <f t="shared" si="15"/>
        <v>0</v>
      </c>
      <c r="F61" s="34">
        <f t="shared" si="15"/>
        <v>0</v>
      </c>
      <c r="G61" s="97"/>
    </row>
    <row r="62" spans="1:7" ht="13.8" customHeight="1" x14ac:dyDescent="0.25">
      <c r="A62" s="81" t="s">
        <v>36</v>
      </c>
      <c r="B62" s="83" t="s">
        <v>91</v>
      </c>
      <c r="C62" s="27" t="s">
        <v>25</v>
      </c>
      <c r="D62" s="30">
        <v>1338018.29</v>
      </c>
      <c r="E62" s="28">
        <v>1311649.3600000001</v>
      </c>
      <c r="F62" s="29">
        <f t="shared" ref="F62" si="16">(E62/D62*100)</f>
        <v>98.029254891575519</v>
      </c>
      <c r="G62" s="95"/>
    </row>
    <row r="63" spans="1:7" ht="13.8" customHeight="1" x14ac:dyDescent="0.25">
      <c r="A63" s="81"/>
      <c r="B63" s="83"/>
      <c r="C63" s="27" t="s">
        <v>26</v>
      </c>
      <c r="D63" s="30">
        <v>0</v>
      </c>
      <c r="E63" s="30">
        <v>0</v>
      </c>
      <c r="F63" s="34">
        <v>0</v>
      </c>
      <c r="G63" s="96"/>
    </row>
    <row r="64" spans="1:7" ht="13.8" customHeight="1" x14ac:dyDescent="0.25">
      <c r="A64" s="81"/>
      <c r="B64" s="83"/>
      <c r="C64" s="27" t="s">
        <v>27</v>
      </c>
      <c r="D64" s="30">
        <v>0</v>
      </c>
      <c r="E64" s="30">
        <v>0</v>
      </c>
      <c r="F64" s="34">
        <v>0</v>
      </c>
      <c r="G64" s="96"/>
    </row>
    <row r="65" spans="1:7" ht="13.8" customHeight="1" x14ac:dyDescent="0.25">
      <c r="A65" s="81"/>
      <c r="B65" s="83"/>
      <c r="C65" s="27" t="s">
        <v>28</v>
      </c>
      <c r="D65" s="30">
        <v>0</v>
      </c>
      <c r="E65" s="30">
        <v>0</v>
      </c>
      <c r="F65" s="34">
        <v>0</v>
      </c>
      <c r="G65" s="97"/>
    </row>
    <row r="66" spans="1:7" ht="13.8" customHeight="1" x14ac:dyDescent="0.25">
      <c r="A66" s="81" t="s">
        <v>69</v>
      </c>
      <c r="B66" s="82" t="s">
        <v>66</v>
      </c>
      <c r="C66" s="36" t="s">
        <v>25</v>
      </c>
      <c r="D66" s="32">
        <f>SUM(D70)+D74</f>
        <v>25708003.539999999</v>
      </c>
      <c r="E66" s="32">
        <f>SUM(E70)+E74</f>
        <v>24836509.490000002</v>
      </c>
      <c r="F66" s="30">
        <f>E66/D66*100</f>
        <v>96.610028279154363</v>
      </c>
      <c r="G66" s="95"/>
    </row>
    <row r="67" spans="1:7" ht="13.8" customHeight="1" x14ac:dyDescent="0.25">
      <c r="A67" s="81"/>
      <c r="B67" s="82"/>
      <c r="C67" s="27" t="s">
        <v>26</v>
      </c>
      <c r="D67" s="30">
        <f>SUM(D71)</f>
        <v>0</v>
      </c>
      <c r="E67" s="30">
        <f>SUM(E71)</f>
        <v>0</v>
      </c>
      <c r="F67" s="34">
        <v>0</v>
      </c>
      <c r="G67" s="96"/>
    </row>
    <row r="68" spans="1:7" ht="13.8" customHeight="1" x14ac:dyDescent="0.25">
      <c r="A68" s="81"/>
      <c r="B68" s="82"/>
      <c r="C68" s="27" t="s">
        <v>27</v>
      </c>
      <c r="D68" s="30">
        <f>D72+D76</f>
        <v>0</v>
      </c>
      <c r="E68" s="30">
        <v>0</v>
      </c>
      <c r="F68" s="34">
        <v>0</v>
      </c>
      <c r="G68" s="96"/>
    </row>
    <row r="69" spans="1:7" ht="21.6" customHeight="1" x14ac:dyDescent="0.25">
      <c r="A69" s="81"/>
      <c r="B69" s="82"/>
      <c r="C69" s="27" t="s">
        <v>28</v>
      </c>
      <c r="D69" s="30">
        <f>SUM(D73)</f>
        <v>0</v>
      </c>
      <c r="E69" s="30">
        <f>SUM(E73)</f>
        <v>0</v>
      </c>
      <c r="F69" s="34">
        <f>SUM(F73)</f>
        <v>0</v>
      </c>
      <c r="G69" s="97"/>
    </row>
    <row r="70" spans="1:7" ht="13.8" customHeight="1" x14ac:dyDescent="0.25">
      <c r="A70" s="81" t="s">
        <v>70</v>
      </c>
      <c r="B70" s="83" t="s">
        <v>82</v>
      </c>
      <c r="C70" s="27" t="s">
        <v>25</v>
      </c>
      <c r="D70" s="30">
        <v>23030504.039999999</v>
      </c>
      <c r="E70" s="33">
        <v>22372378.870000001</v>
      </c>
      <c r="F70" s="29">
        <f t="shared" ref="F70" si="17">(E70/D70*100)</f>
        <v>97.142376177017454</v>
      </c>
      <c r="G70" s="95"/>
    </row>
    <row r="71" spans="1:7" ht="13.8" customHeight="1" x14ac:dyDescent="0.25">
      <c r="A71" s="81"/>
      <c r="B71" s="83"/>
      <c r="C71" s="27" t="s">
        <v>26</v>
      </c>
      <c r="D71" s="30">
        <v>0</v>
      </c>
      <c r="E71" s="30">
        <v>0</v>
      </c>
      <c r="F71" s="30">
        <v>0</v>
      </c>
      <c r="G71" s="96"/>
    </row>
    <row r="72" spans="1:7" ht="13.8" customHeight="1" x14ac:dyDescent="0.25">
      <c r="A72" s="81"/>
      <c r="B72" s="83"/>
      <c r="C72" s="27" t="s">
        <v>27</v>
      </c>
      <c r="D72" s="30">
        <v>0</v>
      </c>
      <c r="E72" s="30">
        <v>0</v>
      </c>
      <c r="F72" s="34">
        <v>0</v>
      </c>
      <c r="G72" s="96"/>
    </row>
    <row r="73" spans="1:7" ht="13.8" customHeight="1" x14ac:dyDescent="0.25">
      <c r="A73" s="81"/>
      <c r="B73" s="83"/>
      <c r="C73" s="27" t="s">
        <v>28</v>
      </c>
      <c r="D73" s="30">
        <v>0</v>
      </c>
      <c r="E73" s="30">
        <v>0</v>
      </c>
      <c r="F73" s="34">
        <v>0</v>
      </c>
      <c r="G73" s="97"/>
    </row>
    <row r="74" spans="1:7" ht="13.8" customHeight="1" x14ac:dyDescent="0.25">
      <c r="A74" s="81" t="s">
        <v>71</v>
      </c>
      <c r="B74" s="83" t="s">
        <v>83</v>
      </c>
      <c r="C74" s="27" t="s">
        <v>25</v>
      </c>
      <c r="D74" s="30">
        <v>2677499.5</v>
      </c>
      <c r="E74" s="33">
        <v>2464130.62</v>
      </c>
      <c r="F74" s="30">
        <f>E74/D74*100</f>
        <v>92.031039408223975</v>
      </c>
      <c r="G74" s="95"/>
    </row>
    <row r="75" spans="1:7" ht="13.8" customHeight="1" x14ac:dyDescent="0.25">
      <c r="A75" s="81"/>
      <c r="B75" s="83"/>
      <c r="C75" s="27" t="s">
        <v>26</v>
      </c>
      <c r="D75" s="30">
        <v>0</v>
      </c>
      <c r="E75" s="30">
        <v>0</v>
      </c>
      <c r="F75" s="34">
        <v>0</v>
      </c>
      <c r="G75" s="96"/>
    </row>
    <row r="76" spans="1:7" ht="13.8" customHeight="1" x14ac:dyDescent="0.25">
      <c r="A76" s="81"/>
      <c r="B76" s="83"/>
      <c r="C76" s="27" t="s">
        <v>27</v>
      </c>
      <c r="D76" s="30">
        <v>0</v>
      </c>
      <c r="E76" s="30">
        <v>0</v>
      </c>
      <c r="F76" s="34">
        <v>0</v>
      </c>
      <c r="G76" s="96"/>
    </row>
    <row r="77" spans="1:7" ht="18.600000000000001" customHeight="1" x14ac:dyDescent="0.25">
      <c r="A77" s="81"/>
      <c r="B77" s="83"/>
      <c r="C77" s="27" t="s">
        <v>28</v>
      </c>
      <c r="D77" s="30">
        <v>0</v>
      </c>
      <c r="E77" s="30">
        <v>0</v>
      </c>
      <c r="F77" s="34">
        <v>0</v>
      </c>
      <c r="G77" s="97"/>
    </row>
    <row r="78" spans="1:7" ht="13.8" customHeight="1" x14ac:dyDescent="0.25">
      <c r="A78" s="81"/>
      <c r="B78" s="82" t="s">
        <v>67</v>
      </c>
      <c r="C78" s="27" t="s">
        <v>34</v>
      </c>
      <c r="D78" s="30">
        <f>SUM(D79:D82)</f>
        <v>115809821.60000001</v>
      </c>
      <c r="E78" s="30">
        <f>SUM(E79:E82)</f>
        <v>113638713.95</v>
      </c>
      <c r="F78" s="30">
        <f>E78/D78*100</f>
        <v>98.12528193204642</v>
      </c>
      <c r="G78" s="95"/>
    </row>
    <row r="79" spans="1:7" ht="13.8" customHeight="1" x14ac:dyDescent="0.25">
      <c r="A79" s="81"/>
      <c r="B79" s="82"/>
      <c r="C79" s="27" t="s">
        <v>25</v>
      </c>
      <c r="D79" s="30">
        <f>SUM(D10+D18+D42+D66)+D58</f>
        <v>115809821.60000001</v>
      </c>
      <c r="E79" s="30">
        <f>SUM(E10+E18+E42+E66)+E58</f>
        <v>113638713.95</v>
      </c>
      <c r="F79" s="29">
        <f t="shared" ref="F79" si="18">(E79/D79*100)</f>
        <v>98.12528193204642</v>
      </c>
      <c r="G79" s="96"/>
    </row>
    <row r="80" spans="1:7" ht="13.8" customHeight="1" x14ac:dyDescent="0.25">
      <c r="A80" s="81"/>
      <c r="B80" s="82"/>
      <c r="C80" s="27" t="s">
        <v>26</v>
      </c>
      <c r="D80" s="30">
        <f>SUM(D11+D19+D43+D67)</f>
        <v>0</v>
      </c>
      <c r="E80" s="30">
        <f>SUM(E11+E19+E43+E67)</f>
        <v>0</v>
      </c>
      <c r="F80" s="31">
        <v>0</v>
      </c>
      <c r="G80" s="96"/>
    </row>
    <row r="81" spans="1:7" ht="13.8" customHeight="1" x14ac:dyDescent="0.25">
      <c r="A81" s="81"/>
      <c r="B81" s="82"/>
      <c r="C81" s="27" t="s">
        <v>27</v>
      </c>
      <c r="D81" s="30">
        <f>SUM(D12+D20+D44+D59+D68)</f>
        <v>0</v>
      </c>
      <c r="E81" s="30">
        <f>SUM(E12+E20+E44+E59+E68)</f>
        <v>0</v>
      </c>
      <c r="F81" s="30">
        <f>SUM(F12+F20+F44+F59+F68)</f>
        <v>0</v>
      </c>
      <c r="G81" s="96"/>
    </row>
    <row r="82" spans="1:7" ht="13.8" customHeight="1" x14ac:dyDescent="0.25">
      <c r="A82" s="81"/>
      <c r="B82" s="82"/>
      <c r="C82" s="27" t="s">
        <v>28</v>
      </c>
      <c r="D82" s="18">
        <f>SUM(D13+D21+D45+D69)</f>
        <v>0</v>
      </c>
      <c r="E82" s="18">
        <f>SUM(E13+E21+E45+E69)</f>
        <v>0</v>
      </c>
      <c r="F82" s="19">
        <f>SUM(F13+F21+F45+F69)</f>
        <v>0</v>
      </c>
      <c r="G82" s="97"/>
    </row>
    <row r="83" spans="1:7" ht="18.600000000000001" customHeight="1" x14ac:dyDescent="0.25">
      <c r="A83" s="42"/>
      <c r="B83" s="43"/>
      <c r="C83" s="44"/>
      <c r="D83" s="45"/>
      <c r="E83" s="45"/>
      <c r="F83" s="46"/>
      <c r="G83" s="46"/>
    </row>
    <row r="84" spans="1:7" ht="15.6" x14ac:dyDescent="0.3">
      <c r="A84" s="61" t="s">
        <v>95</v>
      </c>
      <c r="B84" s="61"/>
      <c r="C84" s="61"/>
      <c r="D84" s="62"/>
      <c r="E84" s="47"/>
      <c r="F84" s="48"/>
    </row>
    <row r="85" spans="1:7" ht="18" customHeight="1" x14ac:dyDescent="0.3">
      <c r="A85" s="61"/>
      <c r="B85" s="61"/>
      <c r="C85" s="61"/>
      <c r="D85" s="63"/>
      <c r="E85" s="47" t="s">
        <v>96</v>
      </c>
      <c r="F85" s="48"/>
    </row>
    <row r="86" spans="1:7" ht="19.8" customHeight="1" x14ac:dyDescent="0.3">
      <c r="A86" s="49"/>
      <c r="B86" s="49"/>
      <c r="C86" s="49"/>
      <c r="D86" s="50"/>
      <c r="E86" s="47"/>
      <c r="F86" s="48"/>
    </row>
    <row r="87" spans="1:7" ht="15.6" x14ac:dyDescent="0.3">
      <c r="A87" s="61" t="s">
        <v>97</v>
      </c>
      <c r="B87" s="61"/>
      <c r="C87" s="61"/>
      <c r="D87" s="62"/>
      <c r="E87" s="47"/>
      <c r="F87" s="48"/>
    </row>
    <row r="88" spans="1:7" ht="15.6" x14ac:dyDescent="0.3">
      <c r="A88" s="61"/>
      <c r="B88" s="61"/>
      <c r="C88" s="61"/>
      <c r="D88" s="63"/>
      <c r="E88" s="47" t="s">
        <v>98</v>
      </c>
      <c r="F88" s="48"/>
    </row>
    <row r="89" spans="1:7" ht="15.6" x14ac:dyDescent="0.3">
      <c r="A89" s="51"/>
      <c r="B89" s="48"/>
      <c r="C89" s="52"/>
      <c r="D89" s="47"/>
      <c r="E89" s="47"/>
      <c r="F89" s="48"/>
    </row>
  </sheetData>
  <mergeCells count="64">
    <mergeCell ref="A50:A53"/>
    <mergeCell ref="A54:A57"/>
    <mergeCell ref="B50:B53"/>
    <mergeCell ref="B54:B57"/>
    <mergeCell ref="G78:G82"/>
    <mergeCell ref="A66:A69"/>
    <mergeCell ref="B66:B69"/>
    <mergeCell ref="G18:G21"/>
    <mergeCell ref="G22:G25"/>
    <mergeCell ref="G30:G33"/>
    <mergeCell ref="G42:G45"/>
    <mergeCell ref="G74:G77"/>
    <mergeCell ref="G46:G49"/>
    <mergeCell ref="G58:G61"/>
    <mergeCell ref="G62:G65"/>
    <mergeCell ref="G66:G69"/>
    <mergeCell ref="G70:G73"/>
    <mergeCell ref="G34:G37"/>
    <mergeCell ref="A1:G1"/>
    <mergeCell ref="D7:E7"/>
    <mergeCell ref="G7:G8"/>
    <mergeCell ref="G10:G13"/>
    <mergeCell ref="A74:A77"/>
    <mergeCell ref="B74:B77"/>
    <mergeCell ref="A10:A13"/>
    <mergeCell ref="B10:B13"/>
    <mergeCell ref="A7:A8"/>
    <mergeCell ref="B7:B8"/>
    <mergeCell ref="C7:C8"/>
    <mergeCell ref="A14:A17"/>
    <mergeCell ref="B14:B17"/>
    <mergeCell ref="A18:A21"/>
    <mergeCell ref="B18:B21"/>
    <mergeCell ref="G14:G17"/>
    <mergeCell ref="A30:A33"/>
    <mergeCell ref="B30:B33"/>
    <mergeCell ref="A22:A25"/>
    <mergeCell ref="B22:B25"/>
    <mergeCell ref="A46:A49"/>
    <mergeCell ref="B46:B49"/>
    <mergeCell ref="A42:A45"/>
    <mergeCell ref="B42:B45"/>
    <mergeCell ref="A38:A41"/>
    <mergeCell ref="B38:B41"/>
    <mergeCell ref="A34:A37"/>
    <mergeCell ref="B34:B37"/>
    <mergeCell ref="A26:A29"/>
    <mergeCell ref="B26:B29"/>
    <mergeCell ref="A4:G4"/>
    <mergeCell ref="A2:G2"/>
    <mergeCell ref="A5:G5"/>
    <mergeCell ref="A3:G3"/>
    <mergeCell ref="A87:C88"/>
    <mergeCell ref="D87:D88"/>
    <mergeCell ref="A78:A82"/>
    <mergeCell ref="B78:B82"/>
    <mergeCell ref="A84:C85"/>
    <mergeCell ref="D84:D85"/>
    <mergeCell ref="A70:A73"/>
    <mergeCell ref="B70:B73"/>
    <mergeCell ref="A58:A61"/>
    <mergeCell ref="B58:B61"/>
    <mergeCell ref="A62:A65"/>
    <mergeCell ref="B62:B65"/>
  </mergeCells>
  <phoneticPr fontId="0" type="noConversion"/>
  <pageMargins left="0.78740157480314965" right="0.35433070866141736" top="0.78740157480314965" bottom="0.78740157480314965" header="0.51181102362204722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Кобизева Светлана Валерьевна</cp:lastModifiedBy>
  <cp:lastPrinted>2025-01-15T05:10:25Z</cp:lastPrinted>
  <dcterms:created xsi:type="dcterms:W3CDTF">1996-10-08T23:32:33Z</dcterms:created>
  <dcterms:modified xsi:type="dcterms:W3CDTF">2025-01-15T05:12:37Z</dcterms:modified>
</cp:coreProperties>
</file>