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Documents\документы\исполнение за год\2025\год\"/>
    </mc:Choice>
  </mc:AlternateContent>
  <xr:revisionPtr revIDLastSave="0" documentId="8_{D32A8A05-6E5E-49B3-9087-78066B5CD6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F13" i="1"/>
  <c r="F9" i="1" s="1"/>
  <c r="G9" i="1"/>
  <c r="G42" i="1"/>
  <c r="G41" i="1"/>
  <c r="G37" i="1" s="1"/>
  <c r="F37" i="1"/>
  <c r="H37" i="1"/>
  <c r="E37" i="1"/>
  <c r="F11" i="1"/>
  <c r="G11" i="1"/>
  <c r="F10" i="1"/>
  <c r="G10" i="1"/>
  <c r="F12" i="1"/>
  <c r="G32" i="1"/>
  <c r="G33" i="1"/>
  <c r="G31" i="1"/>
  <c r="F35" i="1"/>
  <c r="G14" i="1" s="1"/>
  <c r="F34" i="1"/>
  <c r="F30" i="1" s="1"/>
  <c r="E35" i="1"/>
  <c r="E34" i="1"/>
  <c r="E30" i="1" s="1"/>
  <c r="G28" i="1"/>
  <c r="G23" i="1" s="1"/>
  <c r="G27" i="1"/>
  <c r="F23" i="1"/>
  <c r="H23" i="1"/>
  <c r="F16" i="1"/>
  <c r="H16" i="1"/>
  <c r="G16" i="1"/>
  <c r="E16" i="1"/>
  <c r="G21" i="1"/>
  <c r="G20" i="1"/>
  <c r="F15" i="1"/>
  <c r="H15" i="1"/>
  <c r="G12" i="1"/>
  <c r="H12" i="1"/>
  <c r="E11" i="1"/>
  <c r="E12" i="1"/>
  <c r="E13" i="1"/>
  <c r="E14" i="1"/>
  <c r="E15" i="1"/>
  <c r="E10" i="1"/>
  <c r="E9" i="1" s="1"/>
  <c r="E23" i="1"/>
  <c r="G30" i="1" l="1"/>
  <c r="G35" i="1"/>
  <c r="G34" i="1"/>
  <c r="G13" i="1"/>
</calcChain>
</file>

<file path=xl/sharedStrings.xml><?xml version="1.0" encoding="utf-8"?>
<sst xmlns="http://schemas.openxmlformats.org/spreadsheetml/2006/main" count="63" uniqueCount="36">
  <si>
    <t>ОТЧЕТ О РЕАЛИЗАЦИИ МУНИЦИПАЛЬНОЙ ПРОГРАММЫ</t>
  </si>
  <si>
    <t xml:space="preserve">(наименование муниципальной программы (далее – МП)) </t>
  </si>
  <si>
    <t>N п/п</t>
  </si>
  <si>
    <t>Наименование МП, СЭ</t>
  </si>
  <si>
    <t>ОИ, ОСО, СО, Уч &lt;1&gt;</t>
  </si>
  <si>
    <t>Объем финансового обеспечения (очередной год)</t>
  </si>
  <si>
    <t xml:space="preserve">Отклонение </t>
  </si>
  <si>
    <t>Примечание &lt;2&gt;</t>
  </si>
  <si>
    <t>Источник</t>
  </si>
  <si>
    <t>План, руб.</t>
  </si>
  <si>
    <t>Факт, руб.</t>
  </si>
  <si>
    <t>-/+</t>
  </si>
  <si>
    <t>%</t>
  </si>
  <si>
    <t>Всего</t>
  </si>
  <si>
    <t>Всего, в том числе:</t>
  </si>
  <si>
    <t xml:space="preserve">Потребность из областного бюджета (далее - ОБ) -  при наличии </t>
  </si>
  <si>
    <t>Предусмотрено в ОБ -  при наличии</t>
  </si>
  <si>
    <t>федеральный бюджет (далее - ФБ) -  при наличии</t>
  </si>
  <si>
    <t>Потребность из бюджета поселения (далее - МБ)</t>
  </si>
  <si>
    <t>Предусмотрено в МБ</t>
  </si>
  <si>
    <t>иные источники (далее – ИИ) - при наличии)</t>
  </si>
  <si>
    <t>Потребность из ОБ</t>
  </si>
  <si>
    <t>Предусмотрено в ОБ</t>
  </si>
  <si>
    <t xml:space="preserve">ФБ </t>
  </si>
  <si>
    <t>Потребность из МБ</t>
  </si>
  <si>
    <t>ИИ</t>
  </si>
  <si>
    <t>1.2.</t>
  </si>
  <si>
    <t>«Комплексного развития Портбайкальского муниципального образования»</t>
  </si>
  <si>
    <t>по состоянию на 01.01.2026г.</t>
  </si>
  <si>
    <t>МП ««Комплексного развития Портбайкальского муниципального образования»</t>
  </si>
  <si>
    <t>1.	Комплекс процессных мероприятий «Обеспечение деятельности администрации Портбайкальского сельского поселения»</t>
  </si>
  <si>
    <t>2.	Комплекс процессных мероприятий «Развитие культуры и сферы досуга на территории Портбайкальского сельского поселения»</t>
  </si>
  <si>
    <t>3.	Комплекс процессных мероприятий «Развитие системы пожарной безопасности на территории Портбайкальского сельского поселения»</t>
  </si>
  <si>
    <t>1.3.</t>
  </si>
  <si>
    <t>1.4.</t>
  </si>
  <si>
    <t>4.	Комплекс процессных мероприятий «Благоустройство и уличное освещение территории Портбайкальского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</si>
</sst>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4" fontId="1" fillId="0" borderId="5" xfId="0" applyNumberFormat="1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16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4" xfId="0" applyNumberFormat="1" applyFont="1" applyBorder="1" applyAlignment="1">
      <alignment vertical="center" wrapText="1"/>
    </xf>
    <xf numFmtId="0" fontId="1" fillId="0" borderId="13" xfId="0" applyFont="1" applyBorder="1"/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4" fontId="1" fillId="0" borderId="13" xfId="0" applyNumberFormat="1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4" fontId="1" fillId="0" borderId="13" xfId="0" applyNumberFormat="1" applyFont="1" applyBorder="1"/>
    <xf numFmtId="0" fontId="1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workbookViewId="0">
      <selection activeCell="J29" sqref="J29"/>
    </sheetView>
  </sheetViews>
  <sheetFormatPr defaultRowHeight="15.75" x14ac:dyDescent="0.25"/>
  <cols>
    <col min="1" max="1" width="9.140625" style="2"/>
    <col min="2" max="2" width="41" style="2" customWidth="1"/>
    <col min="3" max="3" width="9.140625" style="2"/>
    <col min="4" max="4" width="42.5703125" style="2" customWidth="1"/>
    <col min="5" max="5" width="18.85546875" style="2" customWidth="1"/>
    <col min="6" max="6" width="19.5703125" style="2" customWidth="1"/>
    <col min="7" max="7" width="16.85546875" style="2" customWidth="1"/>
    <col min="8" max="8" width="14.85546875" style="2" customWidth="1"/>
    <col min="9" max="9" width="26" style="2" customWidth="1"/>
    <col min="10" max="16384" width="9.140625" style="2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 t="s">
        <v>27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1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 t="s">
        <v>28</v>
      </c>
      <c r="B4" s="1"/>
      <c r="C4" s="1"/>
      <c r="D4" s="1"/>
      <c r="E4" s="1"/>
      <c r="F4" s="1"/>
      <c r="G4" s="1"/>
      <c r="H4" s="1"/>
      <c r="I4" s="1"/>
    </row>
    <row r="5" spans="1:9" ht="16.5" thickBot="1" x14ac:dyDescent="0.3">
      <c r="A5" s="3"/>
    </row>
    <row r="6" spans="1:9" ht="40.5" customHeight="1" thickBot="1" x14ac:dyDescent="0.3">
      <c r="A6" s="4" t="s">
        <v>2</v>
      </c>
      <c r="B6" s="4" t="s">
        <v>3</v>
      </c>
      <c r="C6" s="4" t="s">
        <v>4</v>
      </c>
      <c r="D6" s="5" t="s">
        <v>5</v>
      </c>
      <c r="E6" s="6"/>
      <c r="F6" s="7"/>
      <c r="G6" s="5" t="s">
        <v>6</v>
      </c>
      <c r="H6" s="7"/>
      <c r="I6" s="8" t="s">
        <v>7</v>
      </c>
    </row>
    <row r="7" spans="1:9" ht="16.5" thickBot="1" x14ac:dyDescent="0.3">
      <c r="A7" s="9"/>
      <c r="B7" s="9"/>
      <c r="C7" s="9"/>
      <c r="D7" s="10" t="s">
        <v>8</v>
      </c>
      <c r="E7" s="10" t="s">
        <v>9</v>
      </c>
      <c r="F7" s="10" t="s">
        <v>10</v>
      </c>
      <c r="G7" s="10" t="s">
        <v>11</v>
      </c>
      <c r="H7" s="10" t="s">
        <v>12</v>
      </c>
      <c r="I7" s="10"/>
    </row>
    <row r="8" spans="1:9" ht="16.5" thickBot="1" x14ac:dyDescent="0.3">
      <c r="A8" s="11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/>
    </row>
    <row r="9" spans="1:9" ht="16.5" thickBot="1" x14ac:dyDescent="0.3">
      <c r="A9" s="12" t="s">
        <v>29</v>
      </c>
      <c r="B9" s="13"/>
      <c r="C9" s="4" t="s">
        <v>13</v>
      </c>
      <c r="D9" s="14" t="s">
        <v>14</v>
      </c>
      <c r="E9" s="14">
        <f>E10+E13</f>
        <v>13247616.35</v>
      </c>
      <c r="F9" s="15">
        <f>F10+F13</f>
        <v>13063939.049999999</v>
      </c>
      <c r="G9" s="14">
        <f t="shared" ref="F9:G9" si="0">G10+G13</f>
        <v>208631.35999999996</v>
      </c>
      <c r="H9" s="14">
        <v>97.04</v>
      </c>
      <c r="I9" s="14"/>
    </row>
    <row r="10" spans="1:9" ht="35.25" customHeight="1" thickBot="1" x14ac:dyDescent="0.3">
      <c r="A10" s="16"/>
      <c r="B10" s="17"/>
      <c r="C10" s="18"/>
      <c r="D10" s="14" t="s">
        <v>15</v>
      </c>
      <c r="E10" s="14">
        <f>E17+E24+E31+E38</f>
        <v>400000</v>
      </c>
      <c r="F10" s="14">
        <f t="shared" ref="F10:H10" si="1">F17+F24+F31+F38</f>
        <v>400000</v>
      </c>
      <c r="G10" s="14">
        <f>H17+H24+H31+G38</f>
        <v>0</v>
      </c>
      <c r="H10" s="14">
        <v>100</v>
      </c>
      <c r="I10" s="14"/>
    </row>
    <row r="11" spans="1:9" ht="34.5" customHeight="1" thickBot="1" x14ac:dyDescent="0.3">
      <c r="A11" s="16"/>
      <c r="B11" s="17"/>
      <c r="C11" s="18"/>
      <c r="D11" s="14" t="s">
        <v>16</v>
      </c>
      <c r="E11" s="14">
        <f t="shared" ref="E11:H15" si="2">E18+E25+E32+E39</f>
        <v>400000</v>
      </c>
      <c r="F11" s="14">
        <f t="shared" si="2"/>
        <v>400000</v>
      </c>
      <c r="G11" s="14">
        <f>H18+H25+H32+G39</f>
        <v>0</v>
      </c>
      <c r="H11" s="14">
        <v>100</v>
      </c>
      <c r="I11" s="14"/>
    </row>
    <row r="12" spans="1:9" ht="25.5" customHeight="1" thickBot="1" x14ac:dyDescent="0.3">
      <c r="A12" s="16"/>
      <c r="B12" s="17"/>
      <c r="C12" s="18"/>
      <c r="D12" s="14" t="s">
        <v>17</v>
      </c>
      <c r="E12" s="14">
        <f t="shared" si="2"/>
        <v>0</v>
      </c>
      <c r="F12" s="14">
        <f>F19+F26+F40</f>
        <v>0</v>
      </c>
      <c r="G12" s="14">
        <f>H19+H26+F33+G40</f>
        <v>0</v>
      </c>
      <c r="H12" s="14">
        <f>G19+G26+H33+H40</f>
        <v>0</v>
      </c>
      <c r="I12" s="14"/>
    </row>
    <row r="13" spans="1:9" ht="37.5" customHeight="1" thickBot="1" x14ac:dyDescent="0.3">
      <c r="A13" s="16"/>
      <c r="B13" s="17"/>
      <c r="C13" s="18"/>
      <c r="D13" s="14" t="s">
        <v>18</v>
      </c>
      <c r="E13" s="14">
        <f t="shared" si="2"/>
        <v>12847616.35</v>
      </c>
      <c r="F13" s="15">
        <f>F20+F27+F41+F34</f>
        <v>12663939.049999999</v>
      </c>
      <c r="G13" s="14">
        <f>H20+H27+F34+G41</f>
        <v>208631.35999999996</v>
      </c>
      <c r="H13" s="14">
        <v>97.04</v>
      </c>
      <c r="I13" s="14"/>
    </row>
    <row r="14" spans="1:9" ht="15.75" customHeight="1" thickBot="1" x14ac:dyDescent="0.3">
      <c r="A14" s="16"/>
      <c r="B14" s="17"/>
      <c r="C14" s="18"/>
      <c r="D14" s="14" t="s">
        <v>19</v>
      </c>
      <c r="E14" s="14">
        <f t="shared" si="2"/>
        <v>12847616.35</v>
      </c>
      <c r="F14" s="15">
        <f>F21+F28+F42+F35</f>
        <v>12663939.049999999</v>
      </c>
      <c r="G14" s="14">
        <f>H21+H28+F35+G42</f>
        <v>208631.35999999996</v>
      </c>
      <c r="H14" s="14">
        <v>97.04</v>
      </c>
      <c r="I14" s="19"/>
    </row>
    <row r="15" spans="1:9" ht="12.75" customHeight="1" thickBot="1" x14ac:dyDescent="0.3">
      <c r="A15" s="20"/>
      <c r="B15" s="21"/>
      <c r="C15" s="9"/>
      <c r="D15" s="14" t="s">
        <v>20</v>
      </c>
      <c r="E15" s="14">
        <f t="shared" si="2"/>
        <v>0</v>
      </c>
      <c r="F15" s="14">
        <f t="shared" si="2"/>
        <v>0</v>
      </c>
      <c r="G15" s="14">
        <v>0</v>
      </c>
      <c r="H15" s="22">
        <f>G22+G29+G36+H43</f>
        <v>0</v>
      </c>
      <c r="I15" s="23"/>
    </row>
    <row r="16" spans="1:9" ht="16.5" thickBot="1" x14ac:dyDescent="0.3">
      <c r="A16" s="24">
        <v>46023</v>
      </c>
      <c r="B16" s="25" t="s">
        <v>30</v>
      </c>
      <c r="C16" s="4" t="s">
        <v>13</v>
      </c>
      <c r="D16" s="14" t="s">
        <v>14</v>
      </c>
      <c r="E16" s="15">
        <f>E20</f>
        <v>9488834.2400000002</v>
      </c>
      <c r="F16" s="15">
        <f t="shared" ref="F16:H16" si="3">F20</f>
        <v>9337691.5500000007</v>
      </c>
      <c r="G16" s="15">
        <f>G20</f>
        <v>151142.68999999948</v>
      </c>
      <c r="H16" s="26">
        <f>H20</f>
        <v>98.41</v>
      </c>
      <c r="I16" s="27"/>
    </row>
    <row r="17" spans="1:9" ht="16.5" thickBot="1" x14ac:dyDescent="0.3">
      <c r="A17" s="28"/>
      <c r="B17" s="28"/>
      <c r="C17" s="18"/>
      <c r="D17" s="14" t="s">
        <v>21</v>
      </c>
      <c r="E17" s="14">
        <v>0</v>
      </c>
      <c r="F17" s="14">
        <v>0</v>
      </c>
      <c r="G17" s="14">
        <v>0</v>
      </c>
      <c r="H17" s="22">
        <v>0</v>
      </c>
      <c r="I17" s="27"/>
    </row>
    <row r="18" spans="1:9" ht="16.5" thickBot="1" x14ac:dyDescent="0.3">
      <c r="A18" s="28"/>
      <c r="B18" s="28"/>
      <c r="C18" s="18"/>
      <c r="D18" s="14" t="s">
        <v>22</v>
      </c>
      <c r="E18" s="14">
        <v>0</v>
      </c>
      <c r="F18" s="14">
        <v>0</v>
      </c>
      <c r="G18" s="14">
        <v>0</v>
      </c>
      <c r="H18" s="22">
        <v>0</v>
      </c>
      <c r="I18" s="27"/>
    </row>
    <row r="19" spans="1:9" ht="16.5" thickBot="1" x14ac:dyDescent="0.3">
      <c r="A19" s="28"/>
      <c r="B19" s="28"/>
      <c r="C19" s="18"/>
      <c r="D19" s="14" t="s">
        <v>23</v>
      </c>
      <c r="E19" s="14">
        <v>0</v>
      </c>
      <c r="F19" s="14">
        <v>0</v>
      </c>
      <c r="G19" s="14">
        <v>0</v>
      </c>
      <c r="H19" s="22">
        <v>0</v>
      </c>
      <c r="I19" s="27"/>
    </row>
    <row r="20" spans="1:9" ht="16.5" thickBot="1" x14ac:dyDescent="0.3">
      <c r="A20" s="28"/>
      <c r="B20" s="28"/>
      <c r="C20" s="18"/>
      <c r="D20" s="14" t="s">
        <v>24</v>
      </c>
      <c r="E20" s="15">
        <v>9488834.2400000002</v>
      </c>
      <c r="F20" s="15">
        <v>9337691.5500000007</v>
      </c>
      <c r="G20" s="15">
        <f>E20-F20</f>
        <v>151142.68999999948</v>
      </c>
      <c r="H20" s="22">
        <v>98.41</v>
      </c>
      <c r="I20" s="27"/>
    </row>
    <row r="21" spans="1:9" ht="16.5" thickBot="1" x14ac:dyDescent="0.3">
      <c r="A21" s="28"/>
      <c r="B21" s="28"/>
      <c r="C21" s="18"/>
      <c r="D21" s="14" t="s">
        <v>19</v>
      </c>
      <c r="E21" s="15">
        <v>9488834.2400000002</v>
      </c>
      <c r="F21" s="15">
        <v>9337691.5500000007</v>
      </c>
      <c r="G21" s="15">
        <f>E21-F21</f>
        <v>151142.68999999948</v>
      </c>
      <c r="H21" s="22">
        <v>98.41</v>
      </c>
      <c r="I21" s="27"/>
    </row>
    <row r="22" spans="1:9" ht="16.5" thickBot="1" x14ac:dyDescent="0.3">
      <c r="A22" s="29"/>
      <c r="B22" s="29"/>
      <c r="C22" s="9"/>
      <c r="D22" s="14" t="s">
        <v>25</v>
      </c>
      <c r="E22" s="14"/>
      <c r="F22" s="14"/>
      <c r="G22" s="19"/>
      <c r="H22" s="30"/>
      <c r="I22" s="27"/>
    </row>
    <row r="23" spans="1:9" ht="16.5" thickBot="1" x14ac:dyDescent="0.3">
      <c r="A23" s="25" t="s">
        <v>26</v>
      </c>
      <c r="B23" s="25" t="s">
        <v>31</v>
      </c>
      <c r="C23" s="4" t="s">
        <v>13</v>
      </c>
      <c r="D23" s="14" t="s">
        <v>14</v>
      </c>
      <c r="E23" s="14">
        <f>E24+E25+E26++E28+E29</f>
        <v>2703306.61</v>
      </c>
      <c r="F23" s="22">
        <f t="shared" ref="F23:H23" si="4">F24+F25+F26++F28+F29</f>
        <v>2670959.29</v>
      </c>
      <c r="G23" s="23">
        <f>G24+G25+G26++G28+G29</f>
        <v>32347.319999999832</v>
      </c>
      <c r="H23" s="23">
        <f>H24+H25+H26++H28+H29</f>
        <v>98.8</v>
      </c>
      <c r="I23" s="27"/>
    </row>
    <row r="24" spans="1:9" ht="16.5" thickBot="1" x14ac:dyDescent="0.3">
      <c r="A24" s="28"/>
      <c r="B24" s="28"/>
      <c r="C24" s="18"/>
      <c r="D24" s="14" t="s">
        <v>21</v>
      </c>
      <c r="E24" s="14">
        <v>0</v>
      </c>
      <c r="F24" s="22">
        <v>0</v>
      </c>
      <c r="G24" s="23">
        <v>0</v>
      </c>
      <c r="H24" s="23">
        <v>0</v>
      </c>
      <c r="I24" s="27"/>
    </row>
    <row r="25" spans="1:9" ht="16.5" thickBot="1" x14ac:dyDescent="0.3">
      <c r="A25" s="28"/>
      <c r="B25" s="28"/>
      <c r="C25" s="18"/>
      <c r="D25" s="14" t="s">
        <v>22</v>
      </c>
      <c r="E25" s="14">
        <v>0</v>
      </c>
      <c r="F25" s="22">
        <v>0</v>
      </c>
      <c r="G25" s="23">
        <v>0</v>
      </c>
      <c r="H25" s="31">
        <v>0</v>
      </c>
      <c r="I25" s="27"/>
    </row>
    <row r="26" spans="1:9" ht="16.5" thickBot="1" x14ac:dyDescent="0.3">
      <c r="A26" s="28"/>
      <c r="B26" s="28"/>
      <c r="C26" s="18"/>
      <c r="D26" s="14" t="s">
        <v>23</v>
      </c>
      <c r="E26" s="14">
        <v>0</v>
      </c>
      <c r="F26" s="22">
        <v>0</v>
      </c>
      <c r="G26" s="23">
        <v>0</v>
      </c>
      <c r="H26" s="31">
        <v>0</v>
      </c>
      <c r="I26" s="27"/>
    </row>
    <row r="27" spans="1:9" ht="16.5" thickBot="1" x14ac:dyDescent="0.3">
      <c r="A27" s="28"/>
      <c r="B27" s="28"/>
      <c r="C27" s="18"/>
      <c r="D27" s="14" t="s">
        <v>24</v>
      </c>
      <c r="E27" s="15">
        <v>2703306.61</v>
      </c>
      <c r="F27" s="26">
        <v>2670959.29</v>
      </c>
      <c r="G27" s="32">
        <f>E27-F27</f>
        <v>32347.319999999832</v>
      </c>
      <c r="H27" s="31">
        <v>98.8</v>
      </c>
      <c r="I27" s="27"/>
    </row>
    <row r="28" spans="1:9" ht="16.5" thickBot="1" x14ac:dyDescent="0.3">
      <c r="A28" s="28"/>
      <c r="B28" s="28"/>
      <c r="C28" s="18"/>
      <c r="D28" s="14" t="s">
        <v>19</v>
      </c>
      <c r="E28" s="15">
        <v>2703306.61</v>
      </c>
      <c r="F28" s="26">
        <v>2670959.29</v>
      </c>
      <c r="G28" s="32">
        <f>E28-F28</f>
        <v>32347.319999999832</v>
      </c>
      <c r="H28" s="31">
        <v>98.8</v>
      </c>
      <c r="I28" s="27"/>
    </row>
    <row r="29" spans="1:9" ht="16.5" thickBot="1" x14ac:dyDescent="0.3">
      <c r="A29" s="29"/>
      <c r="B29" s="29"/>
      <c r="C29" s="9"/>
      <c r="D29" s="14" t="s">
        <v>25</v>
      </c>
      <c r="E29" s="14">
        <v>0</v>
      </c>
      <c r="F29" s="30">
        <v>0</v>
      </c>
      <c r="G29" s="33">
        <v>0</v>
      </c>
      <c r="H29" s="34">
        <v>0</v>
      </c>
      <c r="I29" s="27"/>
    </row>
    <row r="30" spans="1:9" ht="16.5" thickBot="1" x14ac:dyDescent="0.3">
      <c r="A30" s="25" t="s">
        <v>33</v>
      </c>
      <c r="B30" s="25" t="s">
        <v>32</v>
      </c>
      <c r="C30" s="4" t="s">
        <v>13</v>
      </c>
      <c r="D30" s="14" t="s">
        <v>14</v>
      </c>
      <c r="E30" s="26">
        <f>E31+E34</f>
        <v>608450</v>
      </c>
      <c r="F30" s="32">
        <f>F31+F34</f>
        <v>608348.42999999993</v>
      </c>
      <c r="G30" s="35">
        <f>E30-F30</f>
        <v>101.57000000006519</v>
      </c>
      <c r="H30" s="23">
        <v>99.98</v>
      </c>
      <c r="I30" s="27"/>
    </row>
    <row r="31" spans="1:9" ht="12.75" customHeight="1" thickBot="1" x14ac:dyDescent="0.3">
      <c r="A31" s="28"/>
      <c r="B31" s="28"/>
      <c r="C31" s="18"/>
      <c r="D31" s="14" t="s">
        <v>21</v>
      </c>
      <c r="E31" s="26">
        <v>400000</v>
      </c>
      <c r="F31" s="32">
        <v>400000</v>
      </c>
      <c r="G31" s="35">
        <f>E31-F31</f>
        <v>0</v>
      </c>
      <c r="H31" s="23">
        <v>0</v>
      </c>
      <c r="I31" s="27"/>
    </row>
    <row r="32" spans="1:9" ht="14.25" customHeight="1" thickBot="1" x14ac:dyDescent="0.3">
      <c r="A32" s="28"/>
      <c r="B32" s="28"/>
      <c r="C32" s="18"/>
      <c r="D32" s="14" t="s">
        <v>22</v>
      </c>
      <c r="E32" s="26">
        <v>400000</v>
      </c>
      <c r="F32" s="32">
        <v>400000</v>
      </c>
      <c r="G32" s="35">
        <f>E32-F32</f>
        <v>0</v>
      </c>
      <c r="H32" s="23">
        <v>0</v>
      </c>
      <c r="I32" s="27"/>
    </row>
    <row r="33" spans="1:9" ht="16.5" thickBot="1" x14ac:dyDescent="0.3">
      <c r="A33" s="28"/>
      <c r="B33" s="28"/>
      <c r="C33" s="18"/>
      <c r="D33" s="14" t="s">
        <v>23</v>
      </c>
      <c r="E33" s="22"/>
      <c r="F33" s="23"/>
      <c r="G33" s="35">
        <f>E33-F33</f>
        <v>0</v>
      </c>
      <c r="H33" s="23"/>
      <c r="I33" s="27"/>
    </row>
    <row r="34" spans="1:9" ht="15" customHeight="1" thickBot="1" x14ac:dyDescent="0.3">
      <c r="A34" s="28"/>
      <c r="B34" s="28"/>
      <c r="C34" s="18"/>
      <c r="D34" s="14" t="s">
        <v>24</v>
      </c>
      <c r="E34" s="26">
        <f>191750+16700</f>
        <v>208450</v>
      </c>
      <c r="F34" s="32">
        <f>191648.43+16700</f>
        <v>208348.43</v>
      </c>
      <c r="G34" s="35">
        <f>E34-F34</f>
        <v>101.57000000000698</v>
      </c>
      <c r="H34" s="23">
        <v>99.98</v>
      </c>
      <c r="I34" s="27"/>
    </row>
    <row r="35" spans="1:9" ht="13.5" customHeight="1" thickBot="1" x14ac:dyDescent="0.3">
      <c r="A35" s="28"/>
      <c r="B35" s="28"/>
      <c r="C35" s="18"/>
      <c r="D35" s="14" t="s">
        <v>19</v>
      </c>
      <c r="E35" s="26">
        <f>191750+16700</f>
        <v>208450</v>
      </c>
      <c r="F35" s="32">
        <f>191648.43+16700</f>
        <v>208348.43</v>
      </c>
      <c r="G35" s="35">
        <f>E35-F35</f>
        <v>101.57000000000698</v>
      </c>
      <c r="H35" s="23">
        <v>99.98</v>
      </c>
      <c r="I35" s="27"/>
    </row>
    <row r="36" spans="1:9" ht="10.5" customHeight="1" thickBot="1" x14ac:dyDescent="0.3">
      <c r="A36" s="29"/>
      <c r="B36" s="29"/>
      <c r="C36" s="9"/>
      <c r="D36" s="14" t="s">
        <v>25</v>
      </c>
      <c r="E36" s="14">
        <v>0</v>
      </c>
      <c r="F36" s="14">
        <v>0</v>
      </c>
      <c r="G36" s="22">
        <v>0</v>
      </c>
      <c r="H36" s="36"/>
      <c r="I36" s="23"/>
    </row>
    <row r="37" spans="1:9" ht="16.5" thickBot="1" x14ac:dyDescent="0.3">
      <c r="A37" s="25" t="s">
        <v>34</v>
      </c>
      <c r="B37" s="25" t="s">
        <v>35</v>
      </c>
      <c r="C37" s="4" t="s">
        <v>13</v>
      </c>
      <c r="D37" s="14" t="s">
        <v>14</v>
      </c>
      <c r="E37" s="14">
        <f>E41</f>
        <v>447025.5</v>
      </c>
      <c r="F37" s="14">
        <f t="shared" ref="F37:H37" si="5">F41</f>
        <v>446939.78</v>
      </c>
      <c r="G37" s="14">
        <f t="shared" si="5"/>
        <v>85.71999999997206</v>
      </c>
      <c r="H37" s="14">
        <f t="shared" si="5"/>
        <v>99.98</v>
      </c>
      <c r="I37" s="23"/>
    </row>
    <row r="38" spans="1:9" ht="13.5" customHeight="1" thickBot="1" x14ac:dyDescent="0.3">
      <c r="A38" s="28"/>
      <c r="B38" s="28"/>
      <c r="C38" s="18"/>
      <c r="D38" s="14" t="s">
        <v>21</v>
      </c>
      <c r="E38" s="14">
        <v>0</v>
      </c>
      <c r="F38" s="14">
        <v>0</v>
      </c>
      <c r="G38" s="14">
        <v>0</v>
      </c>
      <c r="H38" s="22">
        <v>0</v>
      </c>
      <c r="I38" s="23"/>
    </row>
    <row r="39" spans="1:9" ht="17.25" customHeight="1" thickBot="1" x14ac:dyDescent="0.3">
      <c r="A39" s="28"/>
      <c r="B39" s="28"/>
      <c r="C39" s="18"/>
      <c r="D39" s="14" t="s">
        <v>22</v>
      </c>
      <c r="E39" s="14">
        <v>0</v>
      </c>
      <c r="F39" s="14">
        <v>0</v>
      </c>
      <c r="G39" s="14">
        <v>0</v>
      </c>
      <c r="H39" s="22">
        <v>0</v>
      </c>
      <c r="I39" s="23"/>
    </row>
    <row r="40" spans="1:9" ht="16.5" thickBot="1" x14ac:dyDescent="0.3">
      <c r="A40" s="28"/>
      <c r="B40" s="28"/>
      <c r="C40" s="18"/>
      <c r="D40" s="14" t="s">
        <v>23</v>
      </c>
      <c r="E40" s="14">
        <v>0</v>
      </c>
      <c r="F40" s="14">
        <v>0</v>
      </c>
      <c r="G40" s="14">
        <v>0</v>
      </c>
      <c r="H40" s="22">
        <v>0</v>
      </c>
      <c r="I40" s="23"/>
    </row>
    <row r="41" spans="1:9" ht="23.25" customHeight="1" thickBot="1" x14ac:dyDescent="0.3">
      <c r="A41" s="28"/>
      <c r="B41" s="28"/>
      <c r="C41" s="18"/>
      <c r="D41" s="14" t="s">
        <v>24</v>
      </c>
      <c r="E41" s="15">
        <v>447025.5</v>
      </c>
      <c r="F41" s="15">
        <v>446939.78</v>
      </c>
      <c r="G41" s="14">
        <f>E41-F41</f>
        <v>85.71999999997206</v>
      </c>
      <c r="H41" s="22">
        <v>99.98</v>
      </c>
      <c r="I41" s="23"/>
    </row>
    <row r="42" spans="1:9" ht="18.75" customHeight="1" thickBot="1" x14ac:dyDescent="0.3">
      <c r="A42" s="28"/>
      <c r="B42" s="28"/>
      <c r="C42" s="18"/>
      <c r="D42" s="14" t="s">
        <v>19</v>
      </c>
      <c r="E42" s="15">
        <v>447025.5</v>
      </c>
      <c r="F42" s="15">
        <v>446939.78</v>
      </c>
      <c r="G42" s="14">
        <f>E42-F42</f>
        <v>85.71999999997206</v>
      </c>
      <c r="H42" s="14">
        <v>99.98</v>
      </c>
      <c r="I42" s="14"/>
    </row>
    <row r="43" spans="1:9" ht="16.5" thickBot="1" x14ac:dyDescent="0.3">
      <c r="A43" s="29"/>
      <c r="B43" s="29"/>
      <c r="C43" s="9"/>
      <c r="D43" s="14" t="s">
        <v>25</v>
      </c>
      <c r="E43" s="14"/>
      <c r="F43" s="14"/>
      <c r="G43" s="14"/>
      <c r="H43" s="14"/>
      <c r="I43" s="14"/>
    </row>
  </sheetData>
  <mergeCells count="23">
    <mergeCell ref="A37:A43"/>
    <mergeCell ref="B37:B43"/>
    <mergeCell ref="C37:C43"/>
    <mergeCell ref="A16:A22"/>
    <mergeCell ref="B16:B22"/>
    <mergeCell ref="C16:C22"/>
    <mergeCell ref="A23:A29"/>
    <mergeCell ref="B23:B29"/>
    <mergeCell ref="C23:C29"/>
    <mergeCell ref="A1:I1"/>
    <mergeCell ref="A2:I2"/>
    <mergeCell ref="A3:I3"/>
    <mergeCell ref="A4:I4"/>
    <mergeCell ref="A30:A36"/>
    <mergeCell ref="B30:B36"/>
    <mergeCell ref="C30:C36"/>
    <mergeCell ref="A6:A7"/>
    <mergeCell ref="B6:B7"/>
    <mergeCell ref="C6:C7"/>
    <mergeCell ref="D6:F6"/>
    <mergeCell ref="G6:H6"/>
    <mergeCell ref="A9:B15"/>
    <mergeCell ref="C9:C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pos1</dc:creator>
  <cp:lastModifiedBy>pos1</cp:lastModifiedBy>
  <dcterms:created xsi:type="dcterms:W3CDTF">2015-06-05T18:19:34Z</dcterms:created>
  <dcterms:modified xsi:type="dcterms:W3CDTF">2026-03-02T08:02:37Z</dcterms:modified>
</cp:coreProperties>
</file>