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J10" i="1" l="1"/>
  <c r="AD8" i="2"/>
  <c r="AI10" i="1"/>
  <c r="AJ9" i="1" l="1"/>
  <c r="AI9" i="1"/>
  <c r="AF10" i="1" l="1"/>
  <c r="AF11" i="1"/>
  <c r="AF12" i="1"/>
  <c r="AF13" i="1"/>
  <c r="AF14" i="1"/>
  <c r="AF15" i="1"/>
  <c r="AF16" i="1"/>
  <c r="AF17" i="1"/>
  <c r="AF18" i="1"/>
  <c r="AF19" i="1"/>
  <c r="AE10" i="1"/>
  <c r="AE11" i="1"/>
  <c r="AE12" i="1"/>
  <c r="AE13" i="1"/>
  <c r="AE14" i="1"/>
  <c r="AE15" i="1"/>
  <c r="AE16" i="1"/>
  <c r="AE17" i="1"/>
  <c r="AE18" i="1"/>
  <c r="AE19" i="1"/>
  <c r="AD10" i="1"/>
  <c r="AG10" i="1" s="1"/>
  <c r="AD11" i="1"/>
  <c r="AG11" i="1" s="1"/>
  <c r="AD12" i="1"/>
  <c r="AG12" i="1" s="1"/>
  <c r="AD13" i="1"/>
  <c r="AG13" i="1" s="1"/>
  <c r="AD14" i="1"/>
  <c r="AG14" i="1" s="1"/>
  <c r="AD15" i="1"/>
  <c r="AG15" i="1" s="1"/>
  <c r="AD16" i="1"/>
  <c r="AG16" i="1" s="1"/>
  <c r="AD17" i="1"/>
  <c r="AG17" i="1" s="1"/>
  <c r="AD18" i="1"/>
  <c r="AG18" i="1" s="1"/>
  <c r="AD19" i="1"/>
  <c r="AG19" i="1" s="1"/>
  <c r="AC10" i="1"/>
  <c r="AC11" i="1"/>
  <c r="AC12" i="1"/>
  <c r="AC13" i="1"/>
  <c r="AC14" i="1"/>
  <c r="AC15" i="1"/>
  <c r="AC16" i="1"/>
  <c r="AC17" i="1"/>
  <c r="AC18" i="1"/>
  <c r="AC19" i="1"/>
  <c r="AB10" i="1"/>
  <c r="AB11" i="1"/>
  <c r="AB12" i="1"/>
  <c r="AB13" i="1"/>
  <c r="AB14" i="1"/>
  <c r="AB15" i="1"/>
  <c r="AB16" i="1"/>
  <c r="AB17" i="1"/>
  <c r="AB18" i="1"/>
  <c r="AB19" i="1"/>
  <c r="AA10" i="1"/>
  <c r="AA11" i="1"/>
  <c r="AA12" i="1"/>
  <c r="AA13" i="1"/>
  <c r="AA14" i="1"/>
  <c r="AA15" i="1"/>
  <c r="AA16" i="1"/>
  <c r="AA17" i="1"/>
  <c r="AA18" i="1"/>
  <c r="AA19" i="1"/>
  <c r="AA9" i="1"/>
  <c r="AA8" i="1"/>
  <c r="AF9" i="1"/>
  <c r="AE9" i="1"/>
  <c r="AD9" i="1"/>
  <c r="AG9" i="1" s="1"/>
  <c r="AC9" i="1"/>
  <c r="AB9" i="1"/>
  <c r="AF8" i="1"/>
  <c r="AE8" i="1"/>
  <c r="AD8" i="1"/>
  <c r="AG8" i="1" s="1"/>
  <c r="AC8" i="1"/>
  <c r="AB8" i="1"/>
  <c r="AF8" i="2"/>
  <c r="AE8" i="2"/>
  <c r="AG8" i="2"/>
  <c r="AC8" i="2"/>
  <c r="AA8" i="2"/>
  <c r="AB8" i="2"/>
  <c r="AJ8" i="1" l="1"/>
  <c r="AI8" i="1" l="1"/>
</calcChain>
</file>

<file path=xl/sharedStrings.xml><?xml version="1.0" encoding="utf-8"?>
<sst xmlns="http://schemas.openxmlformats.org/spreadsheetml/2006/main" count="86" uniqueCount="54">
  <si>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</si>
  <si>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</si>
  <si>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</si>
  <si>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</si>
  <si>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</si>
  <si>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1.</t>
  </si>
  <si>
    <t>2.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</si>
  <si>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</si>
  <si>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</si>
  <si>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</si>
  <si>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</si>
  <si>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</si>
  <si>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</si>
  <si>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</si>
  <si>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</si>
  <si>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</si>
  <si>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</si>
  <si>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</si>
  <si>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</si>
  <si>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</si>
  <si>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</si>
  <si>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</si>
  <si>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</si>
  <si>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</si>
  <si>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</si>
  <si>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</si>
  <si>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</si>
  <si>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</si>
  <si>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</si>
  <si>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Муниципальная программа «ФИЗИЧЕСКАЯ КУЛЬТУРА И СПОРТ В МУНИЦИПАЛЬНОМ ОБРАЗОВАНИИ СЛЮДЯНСКИЙ РАЙОН»</t>
  </si>
  <si>
    <t>Доля граждан  Слюдянского района, систематически занимающегося физической культурой и спортом в общей численности населения района</t>
  </si>
  <si>
    <t>Количество учащихся занимающихся в секциях  и группах  физкультурно-спортивной  направленности в общеобразовательных  учреждениях района</t>
  </si>
  <si>
    <t>Штатные физкультурные работники</t>
  </si>
  <si>
    <t>Всего спортивных сооружений</t>
  </si>
  <si>
    <t>Количество организованных и проведенных спортивно – массовых мероприятий и мероприятий спортивной направленности</t>
  </si>
  <si>
    <t>Количество видов спорта культивируемых в Слюдянском районе</t>
  </si>
  <si>
    <t>Участие спортсменов Слюдянского района по видам спорта в областных, межрегиональных, всероссийских и международных соревнованиях.</t>
  </si>
  <si>
    <t>Количество инвалидов регулярно занимающихся физической культурой</t>
  </si>
  <si>
    <t>Количество проведенных мероприятий по адаптивной физической культуре среди инвалидов.</t>
  </si>
  <si>
    <t>Количество человек успешно сдавших нормативы Всероссийского физкультурно-спортивного комплекса «Готов к труду и обороне»(ГТО) на территории муниципального образования Слюдянский район</t>
  </si>
  <si>
    <t>Количество детей, занимающихся в спортивных школах в возрасте 16 – 18 лет</t>
  </si>
  <si>
    <t xml:space="preserve">Уровень обеспеченности населения
Спортивными сооружениями исходя из единовременной пропускной способности. Плавательными бассейнами, спортивными сооружениями  объектов спорта,% от норматива
</t>
  </si>
  <si>
    <t>«Развитие физической культуры и спорта в муниципальном образовании Слюдянский район» на 2019 – 2024 годы</t>
  </si>
  <si>
    <t>Развитие физической культуры и спорта в муниципальном образовании Слюдянский район</t>
  </si>
  <si>
    <t>Уровень финансирования</t>
  </si>
  <si>
    <t>Уф общий</t>
  </si>
  <si>
    <t>Сдп</t>
  </si>
  <si>
    <t>Сдц</t>
  </si>
  <si>
    <t>Сдц общий</t>
  </si>
  <si>
    <t xml:space="preserve">Эмп </t>
  </si>
  <si>
    <t>эффективности реализации МП</t>
  </si>
  <si>
    <t>эффективная</t>
  </si>
  <si>
    <t>за весь период</t>
  </si>
  <si>
    <t>19-24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</si>
</sst>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1" fillId="9" borderId="1" xfId="0" applyFont="1" applyFill="1" applyBorder="1" applyAlignment="1">
      <alignment horizontal="center" vertical="center" wrapText="1"/>
    </xf>
    <xf numFmtId="0" fontId="0" fillId="9" borderId="0" xfId="0" applyFill="1"/>
    <xf numFmtId="0" fontId="0" fillId="5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1" xfId="0" applyBorder="1" applyAlignment="1">
      <alignment wrapText="1"/>
    </xf>
    <xf numFmtId="0" fontId="0" fillId="6" borderId="2" xfId="0" applyFill="1" applyBorder="1"/>
    <xf numFmtId="0" fontId="0" fillId="3" borderId="0" xfId="0" applyFill="1"/>
    <xf numFmtId="0" fontId="5" fillId="11" borderId="0" xfId="0" applyFont="1" applyFill="1"/>
    <xf numFmtId="0" fontId="0" fillId="11" borderId="0" xfId="0" applyFill="1"/>
    <xf numFmtId="0" fontId="0" fillId="10" borderId="0" xfId="0" applyFill="1"/>
    <xf numFmtId="0" fontId="3" fillId="12" borderId="0" xfId="0" applyFont="1" applyFill="1"/>
    <xf numFmtId="0" fontId="0" fillId="8" borderId="0" xfId="0" applyFill="1"/>
    <xf numFmtId="0" fontId="0" fillId="5" borderId="0" xfId="0" applyFill="1"/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0" fillId="9" borderId="0" xfId="0" applyFill="1" applyAlignment="1">
      <alignment vertical="center"/>
    </xf>
    <xf numFmtId="0" fontId="0" fillId="12" borderId="0" xfId="0" applyFill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vertical="center"/>
    </xf>
    <xf numFmtId="0" fontId="0" fillId="9" borderId="1" xfId="0" applyFill="1" applyBorder="1" applyAlignment="1">
      <alignment horizontal="center"/>
    </xf>
    <xf numFmtId="0" fontId="0" fillId="9" borderId="1" xfId="0" applyFill="1" applyBorder="1" applyAlignment="1">
      <alignment horizontal="center" vertical="center"/>
    </xf>
    <xf numFmtId="0" fontId="0" fillId="9" borderId="1" xfId="0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0" xfId="0" applyFill="1"/>
    <xf numFmtId="0" fontId="3" fillId="0" borderId="0" xfId="0" applyFont="1" applyFill="1"/>
    <xf numFmtId="0" fontId="0" fillId="12" borderId="0" xfId="0" applyFill="1" applyAlignment="1">
      <alignment vertical="center"/>
    </xf>
    <xf numFmtId="164" fontId="0" fillId="12" borderId="0" xfId="0" applyNumberFormat="1" applyFill="1" applyAlignment="1">
      <alignment vertical="center"/>
    </xf>
    <xf numFmtId="0" fontId="0" fillId="13" borderId="0" xfId="0" applyFill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6" xfId="0" applyBorder="1" applyAlignment="1"/>
    <xf numFmtId="0" fontId="1" fillId="14" borderId="1" xfId="0" applyFont="1" applyFill="1" applyBorder="1" applyAlignment="1">
      <alignment horizontal="center" vertical="center" wrapText="1"/>
    </xf>
    <xf numFmtId="0" fontId="0" fillId="14" borderId="1" xfId="0" applyFill="1" applyBorder="1" applyAlignment="1">
      <alignment horizontal="center"/>
    </xf>
    <xf numFmtId="0" fontId="0" fillId="14" borderId="1" xfId="0" applyFill="1" applyBorder="1" applyAlignment="1">
      <alignment horizontal="center" vertical="center"/>
    </xf>
    <xf numFmtId="0" fontId="0" fillId="14" borderId="1" xfId="0" applyFill="1" applyBorder="1" applyAlignment="1">
      <alignment vertical="center"/>
    </xf>
    <xf numFmtId="0" fontId="0" fillId="14" borderId="0" xfId="0" applyFill="1"/>
    <xf numFmtId="0" fontId="0" fillId="14" borderId="0" xfId="0" applyFill="1" applyAlignment="1">
      <alignment vertical="center"/>
    </xf>
    <xf numFmtId="0" fontId="0" fillId="5" borderId="0" xfId="0" applyFill="1" applyAlignment="1">
      <alignment vertical="center"/>
    </xf>
    <xf numFmtId="0" fontId="0" fillId="4" borderId="0" xfId="0" applyFill="1"/>
    <xf numFmtId="0" fontId="0" fillId="4" borderId="0" xfId="0" applyFill="1" applyAlignment="1">
      <alignment vertical="center"/>
    </xf>
    <xf numFmtId="0" fontId="3" fillId="12" borderId="0" xfId="0" applyFont="1" applyFill="1" applyAlignment="1">
      <alignment horizontal="center" vertical="center" wrapText="1"/>
    </xf>
    <xf numFmtId="0" fontId="3" fillId="13" borderId="0" xfId="0" applyFont="1" applyFill="1" applyAlignment="1">
      <alignment horizontal="center" vertical="center"/>
    </xf>
    <xf numFmtId="0" fontId="3" fillId="14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0" fillId="14" borderId="0" xfId="0" applyNumberFormat="1" applyFill="1"/>
    <xf numFmtId="2" fontId="0" fillId="5" borderId="0" xfId="0" applyNumberFormat="1" applyFill="1"/>
    <xf numFmtId="2" fontId="0" fillId="4" borderId="0" xfId="0" applyNumberFormat="1" applyFill="1"/>
    <xf numFmtId="2" fontId="0" fillId="3" borderId="0" xfId="0" applyNumberFormat="1" applyFill="1"/>
    <xf numFmtId="2" fontId="0" fillId="0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9"/>
  <sheetViews>
    <sheetView tabSelected="1" topLeftCell="B3" workbookViewId="0">
      <selection activeCell="AL13" sqref="AL13"/>
    </sheetView>
  </sheetViews>
  <sheetFormatPr defaultRowHeight="15" x14ac:dyDescent="0.25"/>
  <cols>
    <col min="2" max="2" width="25.5703125" customWidth="1"/>
    <col min="4" max="13" width="0" hidden="1" customWidth="1"/>
    <col min="18" max="19" width="9.140625" style="25"/>
    <col min="20" max="21" width="9.140625" style="55"/>
    <col min="22" max="25" width="9.140625" style="11"/>
    <col min="28" max="28" width="9.140625" style="58"/>
    <col min="29" max="29" width="9.140625" style="23"/>
    <col min="30" max="30" width="9.140625" style="55"/>
    <col min="34" max="34" width="9.140625" style="36"/>
  </cols>
  <sheetData>
    <row r="1" spans="1:37" ht="15" customHeight="1" x14ac:dyDescent="0.25">
      <c r="A1" s="42" t="s">
        <v>0</v>
      </c>
      <c r="B1" s="42" t="s">
        <v>1</v>
      </c>
      <c r="C1" s="42" t="s">
        <v>2</v>
      </c>
      <c r="D1" s="42" t="s">
        <v>16</v>
      </c>
      <c r="E1" s="42"/>
      <c r="F1" s="42"/>
      <c r="G1" s="42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</row>
    <row r="2" spans="1:37" ht="15" customHeight="1" x14ac:dyDescent="0.25">
      <c r="A2" s="42"/>
      <c r="B2" s="42"/>
      <c r="C2" s="42"/>
      <c r="D2" s="42"/>
      <c r="E2" s="42"/>
      <c r="F2" s="42"/>
      <c r="G2" s="42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</row>
    <row r="3" spans="1:37" x14ac:dyDescent="0.25">
      <c r="A3" s="42"/>
      <c r="B3" s="42"/>
      <c r="C3" s="42"/>
      <c r="D3" s="42"/>
      <c r="E3" s="42"/>
      <c r="F3" s="42"/>
      <c r="G3" s="42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</row>
    <row r="4" spans="1:37" x14ac:dyDescent="0.25">
      <c r="A4" s="42"/>
      <c r="B4" s="42"/>
      <c r="C4" s="42"/>
      <c r="D4" s="42"/>
      <c r="E4" s="42"/>
      <c r="F4" s="42"/>
      <c r="G4" s="42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</row>
    <row r="5" spans="1:37" ht="30" x14ac:dyDescent="0.25">
      <c r="A5" s="42"/>
      <c r="B5" s="42"/>
      <c r="C5" s="42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17</v>
      </c>
      <c r="O5" s="3" t="s">
        <v>18</v>
      </c>
      <c r="P5" s="1" t="s">
        <v>19</v>
      </c>
      <c r="Q5" s="1" t="s">
        <v>20</v>
      </c>
      <c r="R5" s="13" t="s">
        <v>21</v>
      </c>
      <c r="S5" s="13" t="s">
        <v>22</v>
      </c>
      <c r="T5" s="51" t="s">
        <v>23</v>
      </c>
      <c r="U5" s="51" t="s">
        <v>24</v>
      </c>
      <c r="V5" s="10" t="s">
        <v>25</v>
      </c>
      <c r="W5" s="10" t="s">
        <v>26</v>
      </c>
      <c r="X5" s="10" t="s">
        <v>27</v>
      </c>
      <c r="Y5" s="10" t="s">
        <v>28</v>
      </c>
      <c r="AA5" s="17" t="s">
        <v>46</v>
      </c>
      <c r="AB5" s="58" t="s">
        <v>46</v>
      </c>
      <c r="AC5" s="23" t="s">
        <v>46</v>
      </c>
      <c r="AD5" s="55" t="s">
        <v>46</v>
      </c>
      <c r="AE5" s="11" t="s">
        <v>46</v>
      </c>
      <c r="AF5" s="11" t="s">
        <v>46</v>
      </c>
      <c r="AG5" s="21" t="s">
        <v>47</v>
      </c>
      <c r="AI5" s="22" t="s">
        <v>48</v>
      </c>
      <c r="AJ5" s="20" t="s">
        <v>49</v>
      </c>
      <c r="AK5" s="23" t="s">
        <v>50</v>
      </c>
    </row>
    <row r="6" spans="1:37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28">
        <v>8</v>
      </c>
      <c r="S6" s="28">
        <v>9</v>
      </c>
      <c r="T6" s="52">
        <v>10</v>
      </c>
      <c r="U6" s="52">
        <v>11</v>
      </c>
      <c r="V6" s="30">
        <v>12</v>
      </c>
      <c r="W6" s="30">
        <v>13</v>
      </c>
      <c r="X6" s="30">
        <v>14</v>
      </c>
      <c r="Y6" s="30">
        <v>15</v>
      </c>
      <c r="AA6" s="17">
        <v>2019</v>
      </c>
      <c r="AB6" s="58">
        <v>20</v>
      </c>
      <c r="AC6" s="23">
        <v>21</v>
      </c>
      <c r="AD6" s="55">
        <v>22</v>
      </c>
      <c r="AE6">
        <v>23</v>
      </c>
      <c r="AF6">
        <v>24</v>
      </c>
      <c r="AG6" t="s">
        <v>53</v>
      </c>
    </row>
    <row r="7" spans="1:37" x14ac:dyDescent="0.25">
      <c r="A7" s="40" t="s">
        <v>29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AA7" s="17"/>
    </row>
    <row r="8" spans="1:37" ht="143.25" customHeight="1" x14ac:dyDescent="0.25">
      <c r="A8" s="2" t="s">
        <v>5</v>
      </c>
      <c r="B8" s="2" t="s">
        <v>41</v>
      </c>
      <c r="C8" s="2"/>
      <c r="D8" s="4"/>
      <c r="E8" s="4"/>
      <c r="F8" s="6"/>
      <c r="G8" s="6"/>
      <c r="H8" s="7"/>
      <c r="I8" s="7"/>
      <c r="J8" s="9"/>
      <c r="K8" s="9"/>
      <c r="L8" s="8"/>
      <c r="M8" s="8"/>
      <c r="N8" s="3">
        <v>40.299999999999997</v>
      </c>
      <c r="O8" s="3">
        <v>40.299999999999997</v>
      </c>
      <c r="P8" s="5">
        <v>40.299999999999997</v>
      </c>
      <c r="Q8" s="5">
        <v>40.299999999999997</v>
      </c>
      <c r="R8" s="28">
        <v>40.299999999999997</v>
      </c>
      <c r="S8" s="28">
        <v>40.299999999999997</v>
      </c>
      <c r="T8" s="53">
        <v>40.299999999999997</v>
      </c>
      <c r="U8" s="53">
        <v>40.299999999999997</v>
      </c>
      <c r="V8" s="31">
        <v>40.299999999999997</v>
      </c>
      <c r="W8" s="31"/>
      <c r="X8" s="31">
        <v>40.299999999999997</v>
      </c>
      <c r="Y8" s="31"/>
      <c r="AA8" s="24">
        <f>O8/N8</f>
        <v>1</v>
      </c>
      <c r="AB8" s="59">
        <f>Q8/P8</f>
        <v>1</v>
      </c>
      <c r="AC8" s="57">
        <f>S8/R8</f>
        <v>1</v>
      </c>
      <c r="AD8" s="56">
        <f>U8/T8</f>
        <v>1</v>
      </c>
      <c r="AE8" s="26">
        <f>W8/V8</f>
        <v>0</v>
      </c>
      <c r="AF8" s="25">
        <f>Y8/X8</f>
        <v>0</v>
      </c>
      <c r="AG8" s="27">
        <f>(AA8+AB8+AC8+AD8+AE8+AF8)/6</f>
        <v>0.66666666666666663</v>
      </c>
      <c r="AH8" s="60" t="s">
        <v>52</v>
      </c>
      <c r="AI8" s="37">
        <f>(AG8+AG9+AG10+AG11+AG12+AG13+AG14+AG15+AG16+AG17+AG18+AG19)/12</f>
        <v>0.62833278708937479</v>
      </c>
      <c r="AJ8" s="38">
        <f>'финансовые показатели'!AG8</f>
        <v>0.65359229785783257</v>
      </c>
      <c r="AK8" s="37"/>
    </row>
    <row r="9" spans="1:37" ht="92.25" customHeight="1" x14ac:dyDescent="0.25">
      <c r="A9" s="2" t="s">
        <v>6</v>
      </c>
      <c r="B9" s="2" t="s">
        <v>30</v>
      </c>
      <c r="C9" s="2"/>
      <c r="D9" s="4"/>
      <c r="E9" s="4"/>
      <c r="F9" s="6"/>
      <c r="G9" s="6"/>
      <c r="H9" s="7"/>
      <c r="I9" s="7"/>
      <c r="J9" s="9"/>
      <c r="K9" s="9"/>
      <c r="L9" s="8"/>
      <c r="M9" s="8"/>
      <c r="N9" s="3">
        <v>34</v>
      </c>
      <c r="O9" s="3">
        <v>34</v>
      </c>
      <c r="P9" s="5">
        <v>40</v>
      </c>
      <c r="Q9" s="5">
        <v>35</v>
      </c>
      <c r="R9" s="28">
        <v>44</v>
      </c>
      <c r="S9" s="28">
        <v>34</v>
      </c>
      <c r="T9" s="51">
        <v>46</v>
      </c>
      <c r="U9" s="53">
        <v>38</v>
      </c>
      <c r="V9" s="31">
        <v>50</v>
      </c>
      <c r="W9" s="31"/>
      <c r="X9" s="31">
        <v>55</v>
      </c>
      <c r="Y9" s="31"/>
      <c r="AA9" s="24">
        <f>O9/N9</f>
        <v>1</v>
      </c>
      <c r="AB9" s="59">
        <f>Q9/P9</f>
        <v>0.875</v>
      </c>
      <c r="AC9" s="57">
        <f>S9/R9</f>
        <v>0.77272727272727271</v>
      </c>
      <c r="AD9" s="56">
        <f>U9/T9</f>
        <v>0.82608695652173914</v>
      </c>
      <c r="AE9" s="26">
        <f>W9/V9</f>
        <v>0</v>
      </c>
      <c r="AF9" s="25">
        <f>Y9/X9</f>
        <v>0</v>
      </c>
      <c r="AG9" s="27">
        <f t="shared" ref="AG9:AG19" si="0">(AA9+AB9+AC9+AD9+AE9+AF9)/6</f>
        <v>0.57896903820816858</v>
      </c>
      <c r="AH9" s="61">
        <v>2021</v>
      </c>
      <c r="AI9" s="39">
        <f>(SUM(AC8:AC19)/12)</f>
        <v>0.86315846264741936</v>
      </c>
      <c r="AJ9" s="39">
        <f>AI9*'финансовые показатели'!AC8</f>
        <v>0.86252985464758913</v>
      </c>
      <c r="AK9" s="39" t="s">
        <v>51</v>
      </c>
    </row>
    <row r="10" spans="1:37" ht="101.25" customHeight="1" x14ac:dyDescent="0.25">
      <c r="A10" s="2">
        <v>3</v>
      </c>
      <c r="B10" s="2" t="s">
        <v>31</v>
      </c>
      <c r="C10" s="2"/>
      <c r="D10" s="4"/>
      <c r="E10" s="4"/>
      <c r="F10" s="6"/>
      <c r="G10" s="6"/>
      <c r="H10" s="7"/>
      <c r="I10" s="7"/>
      <c r="J10" s="9"/>
      <c r="K10" s="9"/>
      <c r="L10" s="8"/>
      <c r="M10" s="8"/>
      <c r="N10" s="4">
        <v>2100</v>
      </c>
      <c r="O10" s="4">
        <v>2100</v>
      </c>
      <c r="P10" s="6">
        <v>2300</v>
      </c>
      <c r="Q10" s="6">
        <v>2300</v>
      </c>
      <c r="R10" s="29">
        <v>2500</v>
      </c>
      <c r="S10" s="29">
        <v>2500</v>
      </c>
      <c r="T10" s="54">
        <v>2700</v>
      </c>
      <c r="U10" s="54">
        <v>2700</v>
      </c>
      <c r="V10" s="32">
        <v>2900</v>
      </c>
      <c r="W10" s="32"/>
      <c r="X10" s="32">
        <v>3000</v>
      </c>
      <c r="Y10" s="32"/>
      <c r="AA10" s="24">
        <f t="shared" ref="AA10:AA19" si="1">O10/N10</f>
        <v>1</v>
      </c>
      <c r="AB10" s="59">
        <f t="shared" ref="AB10:AB19" si="2">Q10/P10</f>
        <v>1</v>
      </c>
      <c r="AC10" s="57">
        <f t="shared" ref="AC10:AC19" si="3">S10/R10</f>
        <v>1</v>
      </c>
      <c r="AD10" s="56">
        <f t="shared" ref="AD10:AD19" si="4">U10/T10</f>
        <v>1</v>
      </c>
      <c r="AE10" s="26">
        <f t="shared" ref="AE10:AE19" si="5">W10/V10</f>
        <v>0</v>
      </c>
      <c r="AF10" s="25">
        <f t="shared" ref="AF10:AF19" si="6">Y10/X10</f>
        <v>0</v>
      </c>
      <c r="AG10" s="27">
        <f t="shared" si="0"/>
        <v>0.66666666666666663</v>
      </c>
      <c r="AH10" s="62">
        <v>2022</v>
      </c>
      <c r="AI10" s="56">
        <f>(SUM(AD8:AD19)/12)</f>
        <v>0.9543354254217089</v>
      </c>
      <c r="AJ10" s="56">
        <f>AI10*'финансовые показатели'!AD8</f>
        <v>0.95391634915673029</v>
      </c>
      <c r="AK10" s="56" t="s">
        <v>51</v>
      </c>
    </row>
    <row r="11" spans="1:37" ht="30" x14ac:dyDescent="0.25">
      <c r="A11" s="2">
        <v>4</v>
      </c>
      <c r="B11" s="2" t="s">
        <v>32</v>
      </c>
      <c r="C11" s="2"/>
      <c r="D11" s="4"/>
      <c r="E11" s="4"/>
      <c r="F11" s="6"/>
      <c r="G11" s="6"/>
      <c r="H11" s="7"/>
      <c r="I11" s="7"/>
      <c r="J11" s="9"/>
      <c r="K11" s="9"/>
      <c r="L11" s="8"/>
      <c r="M11" s="8"/>
      <c r="N11" s="3">
        <v>100</v>
      </c>
      <c r="O11" s="3">
        <v>100</v>
      </c>
      <c r="P11" s="5">
        <v>102</v>
      </c>
      <c r="Q11" s="5">
        <v>102</v>
      </c>
      <c r="R11" s="28">
        <v>102</v>
      </c>
      <c r="S11" s="28">
        <v>102</v>
      </c>
      <c r="T11" s="53">
        <v>104</v>
      </c>
      <c r="U11" s="53">
        <v>81</v>
      </c>
      <c r="V11" s="31">
        <v>104</v>
      </c>
      <c r="W11" s="31"/>
      <c r="X11" s="31">
        <v>106</v>
      </c>
      <c r="Y11" s="31"/>
      <c r="AA11" s="24">
        <f t="shared" si="1"/>
        <v>1</v>
      </c>
      <c r="AB11" s="59">
        <f t="shared" si="2"/>
        <v>1</v>
      </c>
      <c r="AC11" s="57">
        <f t="shared" si="3"/>
        <v>1</v>
      </c>
      <c r="AD11" s="56">
        <f t="shared" si="4"/>
        <v>0.77884615384615385</v>
      </c>
      <c r="AE11" s="26">
        <f t="shared" si="5"/>
        <v>0</v>
      </c>
      <c r="AF11" s="25">
        <f t="shared" si="6"/>
        <v>0</v>
      </c>
      <c r="AG11" s="27">
        <f t="shared" si="0"/>
        <v>0.62980769230769229</v>
      </c>
      <c r="AH11" s="63"/>
    </row>
    <row r="12" spans="1:37" ht="15.75" x14ac:dyDescent="0.25">
      <c r="A12" s="2">
        <v>5</v>
      </c>
      <c r="B12" s="14" t="s">
        <v>33</v>
      </c>
      <c r="C12" s="2"/>
      <c r="D12" s="4"/>
      <c r="E12" s="4"/>
      <c r="F12" s="6"/>
      <c r="G12" s="6"/>
      <c r="H12" s="7"/>
      <c r="I12" s="7"/>
      <c r="J12" s="9"/>
      <c r="K12" s="9"/>
      <c r="L12" s="8"/>
      <c r="M12" s="8"/>
      <c r="N12" s="3">
        <v>75</v>
      </c>
      <c r="O12" s="3">
        <v>75</v>
      </c>
      <c r="P12" s="5">
        <v>75</v>
      </c>
      <c r="Q12" s="5">
        <v>75</v>
      </c>
      <c r="R12" s="28">
        <v>76</v>
      </c>
      <c r="S12" s="28">
        <v>75</v>
      </c>
      <c r="T12" s="52">
        <v>76</v>
      </c>
      <c r="U12" s="52">
        <v>76</v>
      </c>
      <c r="V12" s="30">
        <v>76</v>
      </c>
      <c r="W12" s="30"/>
      <c r="X12" s="30">
        <v>76</v>
      </c>
      <c r="Y12" s="30"/>
      <c r="AA12" s="24">
        <f t="shared" si="1"/>
        <v>1</v>
      </c>
      <c r="AB12" s="59">
        <f t="shared" si="2"/>
        <v>1</v>
      </c>
      <c r="AC12" s="57">
        <f t="shared" si="3"/>
        <v>0.98684210526315785</v>
      </c>
      <c r="AD12" s="56">
        <f t="shared" si="4"/>
        <v>1</v>
      </c>
      <c r="AE12" s="26">
        <f t="shared" si="5"/>
        <v>0</v>
      </c>
      <c r="AF12" s="25">
        <f t="shared" si="6"/>
        <v>0</v>
      </c>
      <c r="AG12" s="27">
        <f t="shared" si="0"/>
        <v>0.66447368421052633</v>
      </c>
      <c r="AH12" s="63"/>
    </row>
    <row r="13" spans="1:37" ht="90" x14ac:dyDescent="0.25">
      <c r="A13" s="2">
        <v>6</v>
      </c>
      <c r="B13" s="2" t="s">
        <v>34</v>
      </c>
      <c r="C13" s="2"/>
      <c r="D13" s="4"/>
      <c r="E13" s="4"/>
      <c r="F13" s="6"/>
      <c r="G13" s="6"/>
      <c r="H13" s="7"/>
      <c r="I13" s="7"/>
      <c r="J13" s="9"/>
      <c r="K13" s="9"/>
      <c r="L13" s="8"/>
      <c r="M13" s="8"/>
      <c r="N13" s="3">
        <v>100</v>
      </c>
      <c r="O13" s="3">
        <v>100</v>
      </c>
      <c r="P13" s="5">
        <v>98</v>
      </c>
      <c r="Q13" s="5">
        <v>90</v>
      </c>
      <c r="R13" s="28">
        <v>98</v>
      </c>
      <c r="S13" s="28">
        <v>76</v>
      </c>
      <c r="T13" s="53">
        <v>98</v>
      </c>
      <c r="U13" s="53">
        <v>98</v>
      </c>
      <c r="V13" s="31">
        <v>98</v>
      </c>
      <c r="W13" s="31"/>
      <c r="X13" s="31">
        <v>98</v>
      </c>
      <c r="Y13" s="31"/>
      <c r="AA13" s="24">
        <f t="shared" si="1"/>
        <v>1</v>
      </c>
      <c r="AB13" s="59">
        <f t="shared" si="2"/>
        <v>0.91836734693877553</v>
      </c>
      <c r="AC13" s="57">
        <f t="shared" si="3"/>
        <v>0.77551020408163263</v>
      </c>
      <c r="AD13" s="56">
        <f t="shared" si="4"/>
        <v>1</v>
      </c>
      <c r="AE13" s="26">
        <f t="shared" si="5"/>
        <v>0</v>
      </c>
      <c r="AF13" s="25">
        <f t="shared" si="6"/>
        <v>0</v>
      </c>
      <c r="AG13" s="27">
        <f t="shared" si="0"/>
        <v>0.61564625850340138</v>
      </c>
      <c r="AH13" s="63"/>
    </row>
    <row r="14" spans="1:37" ht="45" x14ac:dyDescent="0.25">
      <c r="A14" s="2">
        <v>7</v>
      </c>
      <c r="B14" s="2" t="s">
        <v>35</v>
      </c>
      <c r="C14" s="2"/>
      <c r="D14" s="4"/>
      <c r="E14" s="4"/>
      <c r="F14" s="6"/>
      <c r="G14" s="6"/>
      <c r="H14" s="7"/>
      <c r="I14" s="7"/>
      <c r="J14" s="9"/>
      <c r="K14" s="9"/>
      <c r="L14" s="8"/>
      <c r="M14" s="8"/>
      <c r="N14" s="3">
        <v>32</v>
      </c>
      <c r="O14" s="3">
        <v>32</v>
      </c>
      <c r="P14" s="5">
        <v>33</v>
      </c>
      <c r="Q14" s="5">
        <v>33</v>
      </c>
      <c r="R14" s="28">
        <v>33</v>
      </c>
      <c r="S14" s="28">
        <v>33</v>
      </c>
      <c r="T14" s="53">
        <v>34</v>
      </c>
      <c r="U14" s="53">
        <v>33</v>
      </c>
      <c r="V14" s="31">
        <v>34</v>
      </c>
      <c r="W14" s="31"/>
      <c r="X14" s="31">
        <v>35</v>
      </c>
      <c r="Y14" s="31"/>
      <c r="AA14" s="24">
        <f t="shared" si="1"/>
        <v>1</v>
      </c>
      <c r="AB14" s="59">
        <f t="shared" si="2"/>
        <v>1</v>
      </c>
      <c r="AC14" s="57">
        <f t="shared" si="3"/>
        <v>1</v>
      </c>
      <c r="AD14" s="56">
        <f t="shared" si="4"/>
        <v>0.97058823529411764</v>
      </c>
      <c r="AE14" s="26">
        <f t="shared" si="5"/>
        <v>0</v>
      </c>
      <c r="AF14" s="25">
        <f t="shared" si="6"/>
        <v>0</v>
      </c>
      <c r="AG14" s="27">
        <f t="shared" si="0"/>
        <v>0.66176470588235292</v>
      </c>
      <c r="AH14" s="63"/>
    </row>
    <row r="15" spans="1:37" ht="120" x14ac:dyDescent="0.25">
      <c r="A15" s="2">
        <v>8</v>
      </c>
      <c r="B15" s="2" t="s">
        <v>36</v>
      </c>
      <c r="C15" s="2"/>
      <c r="D15" s="4"/>
      <c r="E15" s="4"/>
      <c r="F15" s="6"/>
      <c r="G15" s="6"/>
      <c r="H15" s="7"/>
      <c r="I15" s="7"/>
      <c r="J15" s="9"/>
      <c r="K15" s="9"/>
      <c r="L15" s="8"/>
      <c r="M15" s="8"/>
      <c r="N15" s="3">
        <v>30</v>
      </c>
      <c r="O15" s="3">
        <v>30</v>
      </c>
      <c r="P15" s="5">
        <v>30</v>
      </c>
      <c r="Q15" s="5">
        <v>25</v>
      </c>
      <c r="R15" s="28">
        <v>31</v>
      </c>
      <c r="S15" s="28">
        <v>31</v>
      </c>
      <c r="T15" s="53">
        <v>32</v>
      </c>
      <c r="U15" s="53">
        <v>32</v>
      </c>
      <c r="V15" s="31">
        <v>32</v>
      </c>
      <c r="W15" s="31"/>
      <c r="X15" s="31">
        <v>33</v>
      </c>
      <c r="Y15" s="31"/>
      <c r="AA15" s="24">
        <f t="shared" si="1"/>
        <v>1</v>
      </c>
      <c r="AB15" s="59">
        <f t="shared" si="2"/>
        <v>0.83333333333333337</v>
      </c>
      <c r="AC15" s="57">
        <f t="shared" si="3"/>
        <v>1</v>
      </c>
      <c r="AD15" s="56">
        <f t="shared" si="4"/>
        <v>1</v>
      </c>
      <c r="AE15" s="26">
        <f t="shared" si="5"/>
        <v>0</v>
      </c>
      <c r="AF15" s="25">
        <f t="shared" si="6"/>
        <v>0</v>
      </c>
      <c r="AG15" s="27">
        <f t="shared" si="0"/>
        <v>0.63888888888888895</v>
      </c>
      <c r="AH15" s="63"/>
    </row>
    <row r="16" spans="1:37" ht="45" x14ac:dyDescent="0.25">
      <c r="A16" s="2">
        <v>9</v>
      </c>
      <c r="B16" s="2" t="s">
        <v>37</v>
      </c>
      <c r="C16" s="2"/>
      <c r="D16" s="4"/>
      <c r="E16" s="4"/>
      <c r="F16" s="6"/>
      <c r="G16" s="6"/>
      <c r="H16" s="7"/>
      <c r="I16" s="7"/>
      <c r="J16" s="9"/>
      <c r="K16" s="9"/>
      <c r="L16" s="8"/>
      <c r="M16" s="16"/>
      <c r="N16" s="3">
        <v>150</v>
      </c>
      <c r="O16" s="3">
        <v>150</v>
      </c>
      <c r="P16" s="5">
        <v>150</v>
      </c>
      <c r="Q16" s="5">
        <v>110</v>
      </c>
      <c r="R16" s="28">
        <v>150</v>
      </c>
      <c r="S16" s="28">
        <v>100</v>
      </c>
      <c r="T16" s="53">
        <v>160</v>
      </c>
      <c r="U16" s="53">
        <v>140</v>
      </c>
      <c r="V16" s="31">
        <v>160</v>
      </c>
      <c r="W16" s="31"/>
      <c r="X16" s="31">
        <v>170</v>
      </c>
      <c r="Y16" s="31"/>
      <c r="AA16" s="24">
        <f t="shared" si="1"/>
        <v>1</v>
      </c>
      <c r="AB16" s="59">
        <f t="shared" si="2"/>
        <v>0.73333333333333328</v>
      </c>
      <c r="AC16" s="57">
        <f t="shared" si="3"/>
        <v>0.66666666666666663</v>
      </c>
      <c r="AD16" s="56">
        <f t="shared" si="4"/>
        <v>0.875</v>
      </c>
      <c r="AE16" s="26">
        <f t="shared" si="5"/>
        <v>0</v>
      </c>
      <c r="AF16" s="25">
        <f t="shared" si="6"/>
        <v>0</v>
      </c>
      <c r="AG16" s="27">
        <f t="shared" si="0"/>
        <v>0.54583333333333328</v>
      </c>
      <c r="AH16" s="63"/>
    </row>
    <row r="17" spans="1:34" ht="60" x14ac:dyDescent="0.25">
      <c r="A17" s="2">
        <v>10</v>
      </c>
      <c r="B17" s="2" t="s">
        <v>38</v>
      </c>
      <c r="N17" s="33">
        <v>11</v>
      </c>
      <c r="O17" s="33">
        <v>11</v>
      </c>
      <c r="P17" s="34">
        <v>12</v>
      </c>
      <c r="Q17" s="34">
        <v>12</v>
      </c>
      <c r="R17" s="28">
        <v>12</v>
      </c>
      <c r="S17" s="28">
        <v>6</v>
      </c>
      <c r="T17" s="53">
        <v>12</v>
      </c>
      <c r="U17" s="53">
        <v>12</v>
      </c>
      <c r="V17" s="31">
        <v>12</v>
      </c>
      <c r="W17" s="31"/>
      <c r="X17" s="31">
        <v>12</v>
      </c>
      <c r="Y17" s="31"/>
      <c r="AA17" s="24">
        <f t="shared" si="1"/>
        <v>1</v>
      </c>
      <c r="AB17" s="59">
        <f t="shared" si="2"/>
        <v>1</v>
      </c>
      <c r="AC17" s="57">
        <f t="shared" si="3"/>
        <v>0.5</v>
      </c>
      <c r="AD17" s="56">
        <f t="shared" si="4"/>
        <v>1</v>
      </c>
      <c r="AE17" s="26">
        <f t="shared" si="5"/>
        <v>0</v>
      </c>
      <c r="AF17" s="25">
        <f t="shared" si="6"/>
        <v>0</v>
      </c>
      <c r="AG17" s="27">
        <f t="shared" si="0"/>
        <v>0.58333333333333337</v>
      </c>
      <c r="AH17" s="63"/>
    </row>
    <row r="18" spans="1:34" ht="165" x14ac:dyDescent="0.25">
      <c r="A18" s="2">
        <v>11</v>
      </c>
      <c r="B18" s="2" t="s">
        <v>39</v>
      </c>
      <c r="N18" s="33">
        <v>300</v>
      </c>
      <c r="O18" s="33">
        <v>300</v>
      </c>
      <c r="P18" s="34">
        <v>300</v>
      </c>
      <c r="Q18" s="34">
        <v>321</v>
      </c>
      <c r="R18" s="28">
        <v>320</v>
      </c>
      <c r="S18" s="28">
        <v>193</v>
      </c>
      <c r="T18" s="53">
        <v>320</v>
      </c>
      <c r="U18" s="53">
        <v>320</v>
      </c>
      <c r="V18" s="31">
        <v>350</v>
      </c>
      <c r="W18" s="31"/>
      <c r="X18" s="31">
        <v>350</v>
      </c>
      <c r="Y18" s="31"/>
      <c r="AA18" s="24">
        <f t="shared" si="1"/>
        <v>1</v>
      </c>
      <c r="AB18" s="59">
        <f t="shared" si="2"/>
        <v>1.07</v>
      </c>
      <c r="AC18" s="57">
        <f t="shared" si="3"/>
        <v>0.60312500000000002</v>
      </c>
      <c r="AD18" s="56">
        <f t="shared" si="4"/>
        <v>1</v>
      </c>
      <c r="AE18" s="26">
        <f t="shared" si="5"/>
        <v>0</v>
      </c>
      <c r="AF18" s="25">
        <f t="shared" si="6"/>
        <v>0</v>
      </c>
      <c r="AG18" s="27">
        <f t="shared" si="0"/>
        <v>0.6121875</v>
      </c>
      <c r="AH18" s="63"/>
    </row>
    <row r="19" spans="1:34" ht="60" x14ac:dyDescent="0.25">
      <c r="A19" s="2">
        <v>12</v>
      </c>
      <c r="B19" s="15" t="s">
        <v>40</v>
      </c>
      <c r="N19" s="33">
        <v>655</v>
      </c>
      <c r="O19" s="33">
        <v>655</v>
      </c>
      <c r="P19" s="34">
        <v>655</v>
      </c>
      <c r="Q19" s="34">
        <v>655</v>
      </c>
      <c r="R19" s="28">
        <v>660</v>
      </c>
      <c r="S19" s="28">
        <v>695</v>
      </c>
      <c r="T19" s="53">
        <v>665</v>
      </c>
      <c r="U19" s="53">
        <v>666</v>
      </c>
      <c r="V19" s="31">
        <v>675</v>
      </c>
      <c r="W19" s="31"/>
      <c r="X19" s="31">
        <v>680</v>
      </c>
      <c r="Y19" s="31"/>
      <c r="AA19" s="24">
        <f t="shared" si="1"/>
        <v>1</v>
      </c>
      <c r="AB19" s="59">
        <f t="shared" si="2"/>
        <v>1</v>
      </c>
      <c r="AC19" s="57">
        <f t="shared" si="3"/>
        <v>1.053030303030303</v>
      </c>
      <c r="AD19" s="56">
        <f t="shared" si="4"/>
        <v>1.0015037593984963</v>
      </c>
      <c r="AE19" s="26">
        <f t="shared" si="5"/>
        <v>0</v>
      </c>
      <c r="AF19" s="25">
        <f t="shared" si="6"/>
        <v>0</v>
      </c>
      <c r="AG19" s="27">
        <f t="shared" si="0"/>
        <v>0.67575567707146655</v>
      </c>
      <c r="AH19" s="63"/>
    </row>
  </sheetData>
  <mergeCells count="5">
    <mergeCell ref="A7:Y7"/>
    <mergeCell ref="D1:Y4"/>
    <mergeCell ref="A1:A5"/>
    <mergeCell ref="B1:B5"/>
    <mergeCell ref="C1:C5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8"/>
  <sheetViews>
    <sheetView workbookViewId="0">
      <selection activeCell="AE18" sqref="AE18"/>
    </sheetView>
  </sheetViews>
  <sheetFormatPr defaultRowHeight="15" x14ac:dyDescent="0.25"/>
  <cols>
    <col min="2" max="2" width="30.85546875" customWidth="1"/>
    <col min="4" max="13" width="0" hidden="1" customWidth="1"/>
    <col min="15" max="15" width="10.42578125" bestFit="1" customWidth="1"/>
    <col min="17" max="17" width="9.42578125" bestFit="1" customWidth="1"/>
    <col min="20" max="20" width="9.28515625" style="55" customWidth="1"/>
    <col min="21" max="21" width="9.140625" style="55"/>
    <col min="22" max="25" width="9.140625" style="11"/>
    <col min="29" max="29" width="9.28515625" customWidth="1"/>
  </cols>
  <sheetData>
    <row r="1" spans="1:33" ht="15" customHeight="1" x14ac:dyDescent="0.25">
      <c r="A1" s="42" t="s">
        <v>0</v>
      </c>
      <c r="B1" s="42" t="s">
        <v>1</v>
      </c>
      <c r="C1" s="42" t="s">
        <v>2</v>
      </c>
      <c r="D1" s="44" t="s">
        <v>15</v>
      </c>
      <c r="E1" s="45"/>
      <c r="F1" s="45"/>
      <c r="G1" s="45"/>
      <c r="H1" s="46"/>
      <c r="I1" s="46"/>
      <c r="J1" s="46"/>
      <c r="K1" s="46"/>
      <c r="L1" s="46"/>
      <c r="M1" s="46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</row>
    <row r="2" spans="1:33" x14ac:dyDescent="0.25">
      <c r="A2" s="42"/>
      <c r="B2" s="42"/>
      <c r="C2" s="42"/>
      <c r="D2" s="44"/>
      <c r="E2" s="45"/>
      <c r="F2" s="45"/>
      <c r="G2" s="45"/>
      <c r="H2" s="46"/>
      <c r="I2" s="46"/>
      <c r="J2" s="46"/>
      <c r="K2" s="46"/>
      <c r="L2" s="46"/>
      <c r="M2" s="46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</row>
    <row r="3" spans="1:33" x14ac:dyDescent="0.25">
      <c r="A3" s="42"/>
      <c r="B3" s="42"/>
      <c r="C3" s="42"/>
      <c r="D3" s="44"/>
      <c r="E3" s="45"/>
      <c r="F3" s="45"/>
      <c r="G3" s="45"/>
      <c r="H3" s="46"/>
      <c r="I3" s="46"/>
      <c r="J3" s="46"/>
      <c r="K3" s="46"/>
      <c r="L3" s="46"/>
      <c r="M3" s="46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</row>
    <row r="4" spans="1:33" x14ac:dyDescent="0.25">
      <c r="A4" s="42"/>
      <c r="B4" s="42"/>
      <c r="C4" s="42"/>
      <c r="D4" s="48"/>
      <c r="E4" s="49"/>
      <c r="F4" s="49"/>
      <c r="G4" s="49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</row>
    <row r="5" spans="1:33" ht="30" x14ac:dyDescent="0.3">
      <c r="A5" s="42"/>
      <c r="B5" s="42"/>
      <c r="C5" s="42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17</v>
      </c>
      <c r="O5" s="3" t="s">
        <v>18</v>
      </c>
      <c r="P5" s="1" t="s">
        <v>19</v>
      </c>
      <c r="Q5" s="1" t="s">
        <v>20</v>
      </c>
      <c r="R5" s="1" t="s">
        <v>21</v>
      </c>
      <c r="S5" s="1" t="s">
        <v>22</v>
      </c>
      <c r="T5" s="51" t="s">
        <v>23</v>
      </c>
      <c r="U5" s="51" t="s">
        <v>24</v>
      </c>
      <c r="V5" s="10" t="s">
        <v>25</v>
      </c>
      <c r="W5" s="10" t="s">
        <v>26</v>
      </c>
      <c r="X5" s="10" t="s">
        <v>27</v>
      </c>
      <c r="Y5" s="10" t="s">
        <v>28</v>
      </c>
      <c r="AA5" s="18" t="s">
        <v>44</v>
      </c>
      <c r="AB5" s="19"/>
      <c r="AC5" s="19"/>
      <c r="AD5" s="19"/>
      <c r="AE5" s="19"/>
      <c r="AF5" s="19"/>
      <c r="AG5" s="20" t="s">
        <v>45</v>
      </c>
    </row>
    <row r="6" spans="1:33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52">
        <v>10</v>
      </c>
      <c r="U6" s="52">
        <v>11</v>
      </c>
      <c r="V6" s="30">
        <v>12</v>
      </c>
      <c r="W6" s="30">
        <v>13</v>
      </c>
      <c r="X6" s="30">
        <v>14</v>
      </c>
      <c r="Y6" s="30">
        <v>15</v>
      </c>
      <c r="AA6" s="17">
        <v>2019</v>
      </c>
      <c r="AB6" s="58">
        <v>2020</v>
      </c>
      <c r="AC6" s="23">
        <v>2021</v>
      </c>
      <c r="AD6" s="55">
        <v>2022</v>
      </c>
      <c r="AE6">
        <v>2023</v>
      </c>
      <c r="AF6">
        <v>2024</v>
      </c>
    </row>
    <row r="7" spans="1:33" x14ac:dyDescent="0.25">
      <c r="A7" s="40" t="s">
        <v>42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AA7" s="17"/>
      <c r="AB7" s="58"/>
      <c r="AC7" s="23"/>
      <c r="AD7" s="55"/>
      <c r="AE7" s="35"/>
      <c r="AF7" s="35"/>
    </row>
    <row r="8" spans="1:33" ht="143.25" customHeight="1" x14ac:dyDescent="0.25">
      <c r="A8" s="2" t="s">
        <v>5</v>
      </c>
      <c r="B8" s="2" t="s">
        <v>43</v>
      </c>
      <c r="C8" s="2"/>
      <c r="D8" s="4"/>
      <c r="E8" s="4"/>
      <c r="F8" s="6"/>
      <c r="G8" s="6"/>
      <c r="H8" s="7"/>
      <c r="I8" s="7"/>
      <c r="J8" s="9"/>
      <c r="K8" s="9"/>
      <c r="L8" s="8"/>
      <c r="M8" s="8"/>
      <c r="N8" s="3">
        <v>1370882</v>
      </c>
      <c r="O8" s="3">
        <v>1364032.35</v>
      </c>
      <c r="P8" s="5">
        <v>980760</v>
      </c>
      <c r="Q8" s="5">
        <v>909868.42</v>
      </c>
      <c r="R8" s="28">
        <v>635895</v>
      </c>
      <c r="S8" s="28">
        <v>635431.9</v>
      </c>
      <c r="T8" s="53">
        <v>1699000</v>
      </c>
      <c r="U8" s="53">
        <v>1698253.92</v>
      </c>
      <c r="V8" s="31">
        <v>1247000</v>
      </c>
      <c r="W8" s="31"/>
      <c r="X8" s="31">
        <v>1247000</v>
      </c>
      <c r="Y8" s="31"/>
      <c r="AA8" s="67">
        <f>O8/N8</f>
        <v>0.99500347221715657</v>
      </c>
      <c r="AB8" s="66">
        <f>Q8/P8</f>
        <v>0.92771770871568993</v>
      </c>
      <c r="AC8" s="65">
        <f>S8/R8</f>
        <v>0.99927173511350142</v>
      </c>
      <c r="AD8" s="64">
        <f>U8/T8</f>
        <v>0.9995608711006474</v>
      </c>
      <c r="AE8" s="68">
        <f>W8/V8</f>
        <v>0</v>
      </c>
      <c r="AF8" s="68">
        <f>Y8/X8</f>
        <v>0</v>
      </c>
      <c r="AG8">
        <f>(AA8+AB8+AC8+AD8+AE8+AF8)/6</f>
        <v>0.65359229785783257</v>
      </c>
    </row>
  </sheetData>
  <mergeCells count="5">
    <mergeCell ref="A1:A5"/>
    <mergeCell ref="B1:B5"/>
    <mergeCell ref="C1:C5"/>
    <mergeCell ref="D1:Y4"/>
    <mergeCell ref="A7:Y7"/>
  </mergeCells>
  <pageMargins left="0.7" right="0.7" top="0.75" bottom="0.75" header="0.3" footer="0.3"/>
  <pageSetup paperSize="9" scale="53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Салдушева Анастасия Валерьевна</cp:lastModifiedBy>
  <cp:lastPrinted>2020-01-15T01:44:59Z</cp:lastPrinted>
  <dcterms:created xsi:type="dcterms:W3CDTF">2019-01-15T02:00:14Z</dcterms:created>
  <dcterms:modified xsi:type="dcterms:W3CDTF">2023-02-20T06:56:07Z</dcterms:modified>
</cp:coreProperties>
</file>