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4915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O18" i="1" l="1"/>
  <c r="O17" i="1"/>
  <c r="O16" i="1"/>
  <c r="O15" i="1"/>
  <c r="O14" i="1"/>
  <c r="O13" i="1"/>
  <c r="O12" i="1"/>
  <c r="O11" i="1"/>
  <c r="N12" i="1"/>
  <c r="M13" i="1"/>
  <c r="M11" i="1"/>
  <c r="N13" i="1"/>
  <c r="N11" i="1"/>
  <c r="K14" i="1"/>
  <c r="K13" i="1"/>
  <c r="K12" i="1"/>
  <c r="K11" i="1"/>
  <c r="I13" i="1"/>
  <c r="I12" i="1"/>
  <c r="I11" i="1"/>
  <c r="J13" i="1"/>
  <c r="J12" i="1"/>
  <c r="J11" i="1"/>
  <c r="F13" i="1"/>
  <c r="F12" i="1"/>
  <c r="L11" i="1"/>
  <c r="H11" i="1"/>
  <c r="G11" i="1"/>
  <c r="F11" i="1"/>
  <c r="E11" i="1"/>
</calcChain>
</file>

<file path=xl/sharedStrings.xml><?xml version="1.0" encoding="utf-8"?>
<sst xmlns="http://schemas.openxmlformats.org/spreadsheetml/2006/main" count="54" uniqueCount="39">
  <si>
    <t>РЕЙТИНГ</t>
  </si>
  <si>
    <t>ИНИЦИАТИВНЫХ ПРОЕКТОВ НА ТЕРРИТОРИИ ИРКУТСКОЙ ОБЛАСТИ</t>
  </si>
  <si>
    <t>N п/п</t>
  </si>
  <si>
    <t>Наименование городского округа, муниципального округа, муниципального района</t>
  </si>
  <si>
    <t>Наименование муниципального образования Иркутской области, на территории которого реализуется инициативный проект (далее - муниципальное образование)</t>
  </si>
  <si>
    <t>Наименование инициативного проекта</t>
  </si>
  <si>
    <t>Наименование критерия</t>
  </si>
  <si>
    <t>Итого по критериям оценки инициативного проекта (Оц) &lt;**&gt;</t>
  </si>
  <si>
    <t>Место в рейтинге</t>
  </si>
  <si>
    <t>Актуальность и социальная значимость инициативного проекта</t>
  </si>
  <si>
    <t>Степень участия граждан, индивидуальных предпринимателей, юридических лиц в реализации инициативного проекта, в том числе степень имущественного и (или) трудового участия</t>
  </si>
  <si>
    <t>Степень участия населения в определении проблемы, на решение которой направлен инициативный проект</t>
  </si>
  <si>
    <t>Социальная эффективность от реализации инициативного проекта, в том числе удельный вес населения - благополучателей (в процентах от общего числа жителей населенного пункта или района в городе) &lt;*&gt;</t>
  </si>
  <si>
    <t>направление инициативного проекта соответствует целям или задачам, либо приоритетным направлениям, указанным в муниципальных документах стратегического планирования</t>
  </si>
  <si>
    <t>инициативный проект реализуется в муниципальном округе</t>
  </si>
  <si>
    <t>инициативный проект реализуется на территории опорного населенного пункта в соответствии с национальным проектом "Инфраструктура для жизни"</t>
  </si>
  <si>
    <t>граждане, изъявившие желание принять трудовое участие в реализации инициативного проекта</t>
  </si>
  <si>
    <t>наличие имущественных форм участия в реализации инициативного проекта</t>
  </si>
  <si>
    <t>доля инициативных платежей в стоимости инициативного проекта, %</t>
  </si>
  <si>
    <t>количество жителей, участвующих в определении проблемы и подготовке инициативного проекта, согласно протоколу схода или собрания граждан, результатам опроса граждан и (или) иных способов выявления мнения населения, подтверждающим поддержку инициативного проекта жителями муниципального образования или его части</t>
  </si>
  <si>
    <t>наличие протокола схода или собрания граждан, результатов опроса граждан и (или) иных способов выявления мнения населения, подтверждающих поддержку инициативного проекта жителями муниципального образования или его части</t>
  </si>
  <si>
    <t>информационная поддержка проекта (публикации в СМИ, сети "Интернет", социальных сетях и др.)</t>
  </si>
  <si>
    <t>удельный вес населения - благополучателей (в процентах от общего числа жителей населенного пункта или района в городе) &lt;*&gt;, %</t>
  </si>
  <si>
    <t>да - 5 баллов,</t>
  </si>
  <si>
    <t>нет - 0 баллов</t>
  </si>
  <si>
    <t>да - 1 балл,</t>
  </si>
  <si>
    <t>да - 2 балла,</t>
  </si>
  <si>
    <t>1 балл за каждую 1 форму имущественного участия</t>
  </si>
  <si>
    <t>от 10 до 15% - 5 баллов, от 16% до 30% - 8 баллов, свыше 30% - 10 баллов</t>
  </si>
  <si>
    <t>до 30 чел. - 1 балл, от 31 до 50 чел. - 5 баллов, от 51 до 100 чел. - 7 баллов, свыше 100 чел. - 10 баллов</t>
  </si>
  <si>
    <t>использование 1 вида и более - 3 балла, 3 видов и более - 10 баллов</t>
  </si>
  <si>
    <t>свыше 50% (включительно) - 10 баллов; от 25% (включительно) до 50% - 7 баллов; до 25% - 4 балла</t>
  </si>
  <si>
    <r>
      <t>балл (b</t>
    </r>
    <r>
      <rPr>
        <vertAlign val="subscript"/>
        <sz val="11"/>
        <color theme="1"/>
        <rFont val="Calibri"/>
        <family val="2"/>
        <charset val="204"/>
        <scheme val="minor"/>
      </rPr>
      <t>i</t>
    </r>
    <r>
      <rPr>
        <sz val="11"/>
        <color theme="1"/>
        <rFont val="Calibri"/>
        <family val="2"/>
        <charset val="204"/>
        <scheme val="minor"/>
      </rPr>
      <t>) / коэффициент (k</t>
    </r>
    <r>
      <rPr>
        <vertAlign val="subscript"/>
        <sz val="11"/>
        <color theme="1"/>
        <rFont val="Calibri"/>
        <family val="2"/>
        <charset val="204"/>
        <scheme val="minor"/>
      </rPr>
      <t>i</t>
    </r>
    <r>
      <rPr>
        <sz val="11"/>
        <color theme="1"/>
        <rFont val="Calibri"/>
        <family val="2"/>
        <charset val="204"/>
        <scheme val="minor"/>
      </rPr>
      <t>)</t>
    </r>
  </si>
  <si>
    <t>Байкальск, Слюдянка (МИН)</t>
  </si>
  <si>
    <t>Байкальск, Слюдянка (Средний)</t>
  </si>
  <si>
    <t>Байкальск, Слюдянка (МАХ)</t>
  </si>
  <si>
    <t>поселения (МИН)</t>
  </si>
  <si>
    <t>поселения (МАХ)</t>
  </si>
  <si>
    <t>поселения (Средний)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</si>
</sst>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vertAlign val="subscript"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justify" vertical="center"/>
    </xf>
    <xf numFmtId="0" fontId="0" fillId="0" borderId="6" xfId="0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/>
    <xf numFmtId="0" fontId="0" fillId="2" borderId="12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0" borderId="10" xfId="0" applyBorder="1"/>
    <xf numFmtId="0" fontId="0" fillId="0" borderId="16" xfId="0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7" xfId="0" applyFill="1" applyBorder="1"/>
    <xf numFmtId="0" fontId="0" fillId="2" borderId="15" xfId="0" applyFill="1" applyBorder="1"/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0" fillId="0" borderId="2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topLeftCell="C7" workbookViewId="0">
      <selection activeCell="C16" sqref="C16"/>
    </sheetView>
  </sheetViews>
  <sheetFormatPr defaultRowHeight="15" x14ac:dyDescent="0.25"/>
  <cols>
    <col min="1" max="1" width="5.140625" customWidth="1"/>
    <col min="2" max="2" width="13" customWidth="1"/>
    <col min="3" max="3" width="27.140625" customWidth="1"/>
    <col min="4" max="4" width="11.85546875" customWidth="1"/>
    <col min="5" max="5" width="17.5703125" customWidth="1"/>
    <col min="7" max="7" width="13.85546875" customWidth="1"/>
    <col min="8" max="8" width="10.85546875" customWidth="1"/>
    <col min="9" max="9" width="11.5703125" customWidth="1"/>
    <col min="10" max="10" width="13.7109375" customWidth="1"/>
    <col min="11" max="11" width="26.5703125" customWidth="1"/>
    <col min="12" max="12" width="19.7109375" customWidth="1"/>
    <col min="13" max="13" width="15.85546875" customWidth="1"/>
    <col min="14" max="14" width="27.85546875" customWidth="1"/>
    <col min="15" max="15" width="15.28515625" customWidth="1"/>
    <col min="16" max="16" width="10.140625" customWidth="1"/>
  </cols>
  <sheetData>
    <row r="1" spans="1:16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.75" thickBot="1" x14ac:dyDescent="0.3">
      <c r="A3" s="1"/>
    </row>
    <row r="4" spans="1:16" ht="15.75" thickBot="1" x14ac:dyDescent="0.3">
      <c r="A4" s="5" t="s">
        <v>2</v>
      </c>
      <c r="B4" s="5" t="s">
        <v>3</v>
      </c>
      <c r="C4" s="5" t="s">
        <v>4</v>
      </c>
      <c r="D4" s="5" t="s">
        <v>5</v>
      </c>
      <c r="E4" s="9" t="s">
        <v>6</v>
      </c>
      <c r="F4" s="8"/>
      <c r="G4" s="8"/>
      <c r="H4" s="8"/>
      <c r="I4" s="8"/>
      <c r="J4" s="8"/>
      <c r="K4" s="8"/>
      <c r="L4" s="8"/>
      <c r="M4" s="8"/>
      <c r="N4" s="10"/>
      <c r="O4" s="11" t="s">
        <v>7</v>
      </c>
      <c r="P4" s="5" t="s">
        <v>8</v>
      </c>
    </row>
    <row r="5" spans="1:16" ht="143.25" customHeight="1" thickBot="1" x14ac:dyDescent="0.3">
      <c r="A5" s="6"/>
      <c r="B5" s="6"/>
      <c r="C5" s="6"/>
      <c r="D5" s="6"/>
      <c r="E5" s="9" t="s">
        <v>9</v>
      </c>
      <c r="F5" s="8"/>
      <c r="G5" s="10"/>
      <c r="H5" s="9" t="s">
        <v>10</v>
      </c>
      <c r="I5" s="8"/>
      <c r="J5" s="10"/>
      <c r="K5" s="9" t="s">
        <v>11</v>
      </c>
      <c r="L5" s="8"/>
      <c r="M5" s="10"/>
      <c r="N5" s="3" t="s">
        <v>12</v>
      </c>
      <c r="O5" s="12"/>
      <c r="P5" s="6"/>
    </row>
    <row r="6" spans="1:16" ht="66.75" thickBot="1" x14ac:dyDescent="0.3">
      <c r="A6" s="6"/>
      <c r="B6" s="6"/>
      <c r="C6" s="6"/>
      <c r="D6" s="6"/>
      <c r="E6" s="2" t="s">
        <v>32</v>
      </c>
      <c r="F6" s="2" t="s">
        <v>32</v>
      </c>
      <c r="G6" s="2" t="s">
        <v>32</v>
      </c>
      <c r="H6" s="2" t="s">
        <v>32</v>
      </c>
      <c r="I6" s="2" t="s">
        <v>32</v>
      </c>
      <c r="J6" s="2" t="s">
        <v>32</v>
      </c>
      <c r="K6" s="2" t="s">
        <v>32</v>
      </c>
      <c r="L6" s="2" t="s">
        <v>32</v>
      </c>
      <c r="M6" s="2" t="s">
        <v>32</v>
      </c>
      <c r="N6" s="2" t="s">
        <v>32</v>
      </c>
      <c r="O6" s="12"/>
      <c r="P6" s="6"/>
    </row>
    <row r="7" spans="1:16" ht="253.5" customHeight="1" thickBot="1" x14ac:dyDescent="0.3">
      <c r="A7" s="6"/>
      <c r="B7" s="6"/>
      <c r="C7" s="6"/>
      <c r="D7" s="6"/>
      <c r="E7" s="2" t="s">
        <v>13</v>
      </c>
      <c r="F7" s="38" t="s">
        <v>14</v>
      </c>
      <c r="G7" s="37" t="s">
        <v>15</v>
      </c>
      <c r="H7" s="2" t="s">
        <v>16</v>
      </c>
      <c r="I7" s="2" t="s">
        <v>17</v>
      </c>
      <c r="J7" s="2" t="s">
        <v>18</v>
      </c>
      <c r="K7" s="2" t="s">
        <v>19</v>
      </c>
      <c r="L7" s="2" t="s">
        <v>20</v>
      </c>
      <c r="M7" s="2" t="s">
        <v>21</v>
      </c>
      <c r="N7" s="3" t="s">
        <v>22</v>
      </c>
      <c r="O7" s="12"/>
      <c r="P7" s="6"/>
    </row>
    <row r="8" spans="1:16" ht="74.25" customHeight="1" x14ac:dyDescent="0.25">
      <c r="A8" s="6"/>
      <c r="B8" s="6"/>
      <c r="C8" s="6"/>
      <c r="D8" s="6"/>
      <c r="E8" s="4" t="s">
        <v>23</v>
      </c>
      <c r="F8" s="4" t="s">
        <v>25</v>
      </c>
      <c r="G8" s="4" t="s">
        <v>26</v>
      </c>
      <c r="H8" s="4" t="s">
        <v>23</v>
      </c>
      <c r="I8" s="17" t="s">
        <v>27</v>
      </c>
      <c r="J8" s="5" t="s">
        <v>28</v>
      </c>
      <c r="K8" s="5" t="s">
        <v>29</v>
      </c>
      <c r="L8" s="4" t="s">
        <v>23</v>
      </c>
      <c r="M8" s="5" t="s">
        <v>30</v>
      </c>
      <c r="N8" s="5" t="s">
        <v>31</v>
      </c>
      <c r="O8" s="12"/>
      <c r="P8" s="6"/>
    </row>
    <row r="9" spans="1:16" ht="30.75" thickBot="1" x14ac:dyDescent="0.3">
      <c r="A9" s="6"/>
      <c r="B9" s="6"/>
      <c r="C9" s="6"/>
      <c r="D9" s="6"/>
      <c r="E9" s="2" t="s">
        <v>24</v>
      </c>
      <c r="F9" s="2" t="s">
        <v>24</v>
      </c>
      <c r="G9" s="2" t="s">
        <v>24</v>
      </c>
      <c r="H9" s="2" t="s">
        <v>24</v>
      </c>
      <c r="I9" s="18"/>
      <c r="J9" s="7"/>
      <c r="K9" s="7"/>
      <c r="L9" s="2" t="s">
        <v>24</v>
      </c>
      <c r="M9" s="7"/>
      <c r="N9" s="7"/>
      <c r="O9" s="12"/>
      <c r="P9" s="6"/>
    </row>
    <row r="10" spans="1:16" ht="15.75" thickBot="1" x14ac:dyDescent="0.3">
      <c r="A10" s="7"/>
      <c r="B10" s="7"/>
      <c r="C10" s="6"/>
      <c r="D10" s="6"/>
      <c r="E10" s="4">
        <v>0.05</v>
      </c>
      <c r="F10" s="4">
        <v>0.02</v>
      </c>
      <c r="G10" s="4">
        <v>0.03</v>
      </c>
      <c r="H10" s="4">
        <v>0.1</v>
      </c>
      <c r="I10" s="4">
        <v>0.05</v>
      </c>
      <c r="J10" s="4">
        <v>0.25</v>
      </c>
      <c r="K10" s="4">
        <v>0.25</v>
      </c>
      <c r="L10" s="4">
        <v>0.05</v>
      </c>
      <c r="M10" s="4">
        <v>0.05</v>
      </c>
      <c r="N10" s="4">
        <v>0.15</v>
      </c>
      <c r="O10" s="12"/>
      <c r="P10" s="6"/>
    </row>
    <row r="11" spans="1:16" ht="31.5" x14ac:dyDescent="0.25">
      <c r="A11" s="36"/>
      <c r="B11" s="14"/>
      <c r="C11" s="39" t="s">
        <v>33</v>
      </c>
      <c r="D11" s="15"/>
      <c r="E11" s="15">
        <f>5*E10</f>
        <v>0.25</v>
      </c>
      <c r="F11" s="15">
        <f>0*F10</f>
        <v>0</v>
      </c>
      <c r="G11" s="15">
        <f>2*G10</f>
        <v>0.06</v>
      </c>
      <c r="H11" s="15">
        <f>5*H10</f>
        <v>0.5</v>
      </c>
      <c r="I11" s="15">
        <f>1*I10</f>
        <v>0.05</v>
      </c>
      <c r="J11" s="15">
        <f>5*J10</f>
        <v>1.25</v>
      </c>
      <c r="K11" s="15">
        <f>1*K10</f>
        <v>0.25</v>
      </c>
      <c r="L11" s="15">
        <f>5*L10</f>
        <v>0.25</v>
      </c>
      <c r="M11" s="15">
        <f>3*M10</f>
        <v>0.15000000000000002</v>
      </c>
      <c r="N11" s="15">
        <f>4*N10</f>
        <v>0.6</v>
      </c>
      <c r="O11" s="15">
        <f>E11+F11+G11+H11+I11+J11+K11+L11+M11+N11</f>
        <v>3.3600000000000003</v>
      </c>
      <c r="P11" s="15"/>
    </row>
    <row r="12" spans="1:16" ht="30.75" customHeight="1" thickBot="1" x14ac:dyDescent="0.3">
      <c r="A12" s="15"/>
      <c r="B12" s="15"/>
      <c r="C12" s="40" t="s">
        <v>34</v>
      </c>
      <c r="D12" s="19"/>
      <c r="E12" s="19">
        <v>0.25</v>
      </c>
      <c r="F12" s="19">
        <f>0*F11</f>
        <v>0</v>
      </c>
      <c r="G12" s="19">
        <v>0.06</v>
      </c>
      <c r="H12" s="19">
        <v>0.5</v>
      </c>
      <c r="I12" s="19">
        <f>2*I10</f>
        <v>0.1</v>
      </c>
      <c r="J12" s="19">
        <f>8*J10</f>
        <v>2</v>
      </c>
      <c r="K12" s="19">
        <f>5*K10</f>
        <v>1.25</v>
      </c>
      <c r="L12" s="19">
        <v>0.25</v>
      </c>
      <c r="M12" s="19">
        <v>0.15</v>
      </c>
      <c r="N12" s="19">
        <f>7*N10</f>
        <v>1.05</v>
      </c>
      <c r="O12" s="19">
        <f>E12+F12+G12+H12+I12+J12+K12+L12+M12+N12</f>
        <v>5.61</v>
      </c>
      <c r="P12" s="19"/>
    </row>
    <row r="13" spans="1:16" ht="23.25" customHeight="1" x14ac:dyDescent="0.25">
      <c r="A13" s="15"/>
      <c r="B13" s="15"/>
      <c r="C13" s="41" t="s">
        <v>35</v>
      </c>
      <c r="D13" s="21"/>
      <c r="E13" s="21">
        <v>0.25</v>
      </c>
      <c r="F13" s="21">
        <f>0*F12</f>
        <v>0</v>
      </c>
      <c r="G13" s="21">
        <v>0.06</v>
      </c>
      <c r="H13" s="21">
        <v>0.5</v>
      </c>
      <c r="I13" s="21">
        <f>3*I10</f>
        <v>0.15000000000000002</v>
      </c>
      <c r="J13" s="21">
        <f>10*J10</f>
        <v>2.5</v>
      </c>
      <c r="K13" s="21">
        <f>7*K10</f>
        <v>1.75</v>
      </c>
      <c r="L13" s="21">
        <v>0.25</v>
      </c>
      <c r="M13" s="21">
        <f>10*M10</f>
        <v>0.5</v>
      </c>
      <c r="N13" s="21">
        <f>10*N10</f>
        <v>1.5</v>
      </c>
      <c r="O13" s="21">
        <f>E13+F13+G13+H13+I13+J13+K13+L13+M13+N13</f>
        <v>7.46</v>
      </c>
      <c r="P13" s="22"/>
    </row>
    <row r="14" spans="1:16" ht="13.5" customHeight="1" thickBot="1" x14ac:dyDescent="0.3">
      <c r="A14" s="15"/>
      <c r="B14" s="15"/>
      <c r="C14" s="42"/>
      <c r="D14" s="23"/>
      <c r="E14" s="23">
        <v>0.25</v>
      </c>
      <c r="F14" s="23">
        <v>0</v>
      </c>
      <c r="G14" s="23">
        <v>0.06</v>
      </c>
      <c r="H14" s="23">
        <v>0.5</v>
      </c>
      <c r="I14" s="23">
        <v>0.15</v>
      </c>
      <c r="J14" s="23">
        <v>2.5</v>
      </c>
      <c r="K14" s="23">
        <f>10*K10</f>
        <v>2.5</v>
      </c>
      <c r="L14" s="23">
        <v>0.25</v>
      </c>
      <c r="M14" s="23">
        <v>0.5</v>
      </c>
      <c r="N14" s="23">
        <v>1.5</v>
      </c>
      <c r="O14" s="23">
        <f>E14+F14+G14+H14+I14+J14+K14+L14+M14+N14</f>
        <v>8.2100000000000009</v>
      </c>
      <c r="P14" s="24"/>
    </row>
    <row r="15" spans="1:16" ht="15.75" x14ac:dyDescent="0.25">
      <c r="A15" s="16"/>
      <c r="B15" s="16"/>
      <c r="C15" s="32" t="s">
        <v>36</v>
      </c>
      <c r="D15" s="20"/>
      <c r="E15" s="20">
        <v>0.25</v>
      </c>
      <c r="F15" s="20">
        <v>0</v>
      </c>
      <c r="G15" s="20">
        <v>0</v>
      </c>
      <c r="H15" s="20">
        <v>0.5</v>
      </c>
      <c r="I15" s="20">
        <v>0.05</v>
      </c>
      <c r="J15" s="20">
        <v>1.25</v>
      </c>
      <c r="K15" s="20">
        <v>0.25</v>
      </c>
      <c r="L15" s="20">
        <v>0.25</v>
      </c>
      <c r="M15" s="20">
        <v>0.15000000000000002</v>
      </c>
      <c r="N15" s="20">
        <v>0.6</v>
      </c>
      <c r="O15" s="20">
        <f>E15+F15+G15+H15+I15+J15+K15+L15+M15+N15</f>
        <v>3.3</v>
      </c>
      <c r="P15" s="20"/>
    </row>
    <row r="16" spans="1:16" ht="16.5" thickBot="1" x14ac:dyDescent="0.3">
      <c r="A16" s="16"/>
      <c r="B16" s="16"/>
      <c r="C16" s="33" t="s">
        <v>38</v>
      </c>
      <c r="D16" s="25"/>
      <c r="E16" s="25">
        <v>0.25</v>
      </c>
      <c r="F16" s="25">
        <v>0</v>
      </c>
      <c r="G16" s="25">
        <v>0</v>
      </c>
      <c r="H16" s="25">
        <v>0.5</v>
      </c>
      <c r="I16" s="25">
        <v>0.1</v>
      </c>
      <c r="J16" s="25">
        <v>2</v>
      </c>
      <c r="K16" s="25">
        <v>1.25</v>
      </c>
      <c r="L16" s="25">
        <v>0.25</v>
      </c>
      <c r="M16" s="25">
        <v>0.15</v>
      </c>
      <c r="N16" s="25">
        <v>1.05</v>
      </c>
      <c r="O16" s="26">
        <f>E16+F16+G16+H16+I16+J16+K16+L16+M16+N16</f>
        <v>5.55</v>
      </c>
      <c r="P16" s="25"/>
    </row>
    <row r="17" spans="1:16" x14ac:dyDescent="0.25">
      <c r="A17" s="16"/>
      <c r="B17" s="16"/>
      <c r="C17" s="34" t="s">
        <v>37</v>
      </c>
      <c r="D17" s="27"/>
      <c r="E17" s="27">
        <v>0.25</v>
      </c>
      <c r="F17" s="27">
        <v>0</v>
      </c>
      <c r="G17" s="27">
        <v>0</v>
      </c>
      <c r="H17" s="27">
        <v>0.5</v>
      </c>
      <c r="I17" s="27">
        <v>0.15000000000000002</v>
      </c>
      <c r="J17" s="27">
        <v>2.5</v>
      </c>
      <c r="K17" s="27">
        <v>1.75</v>
      </c>
      <c r="L17" s="27">
        <v>0.25</v>
      </c>
      <c r="M17" s="27">
        <v>0.5</v>
      </c>
      <c r="N17" s="27">
        <v>1.5</v>
      </c>
      <c r="O17" s="27">
        <f>E17+F17+G17+H17+I17+J17+K17+L17+M17+N17</f>
        <v>7.4</v>
      </c>
      <c r="P17" s="28"/>
    </row>
    <row r="18" spans="1:16" ht="15.75" thickBot="1" x14ac:dyDescent="0.3">
      <c r="A18" s="16"/>
      <c r="B18" s="16"/>
      <c r="C18" s="35"/>
      <c r="D18" s="29"/>
      <c r="E18" s="29">
        <v>0.25</v>
      </c>
      <c r="F18" s="29">
        <v>0</v>
      </c>
      <c r="G18" s="29">
        <v>0</v>
      </c>
      <c r="H18" s="29">
        <v>0.5</v>
      </c>
      <c r="I18" s="29">
        <v>0.15</v>
      </c>
      <c r="J18" s="29">
        <v>2.5</v>
      </c>
      <c r="K18" s="29">
        <v>2.5</v>
      </c>
      <c r="L18" s="29">
        <v>0.25</v>
      </c>
      <c r="M18" s="29">
        <v>0.5</v>
      </c>
      <c r="N18" s="29">
        <v>1.5</v>
      </c>
      <c r="O18" s="30">
        <f>E18+F18+G18+H18+I18+J18+K18+L18+M18+N18</f>
        <v>8.15</v>
      </c>
      <c r="P18" s="31"/>
    </row>
  </sheetData>
  <mergeCells count="19">
    <mergeCell ref="C17:C18"/>
    <mergeCell ref="A1:P1"/>
    <mergeCell ref="A2:P2"/>
    <mergeCell ref="C13:C14"/>
    <mergeCell ref="P4:P10"/>
    <mergeCell ref="E5:G5"/>
    <mergeCell ref="H5:J5"/>
    <mergeCell ref="K5:M5"/>
    <mergeCell ref="I8:I9"/>
    <mergeCell ref="J8:J9"/>
    <mergeCell ref="K8:K9"/>
    <mergeCell ref="M8:M9"/>
    <mergeCell ref="N8:N9"/>
    <mergeCell ref="A4:A10"/>
    <mergeCell ref="B4:B10"/>
    <mergeCell ref="C4:C10"/>
    <mergeCell ref="D4:D10"/>
    <mergeCell ref="E4:N4"/>
    <mergeCell ref="O4:O10"/>
  </mergeCells>
  <hyperlinks>
    <hyperlink ref="O4" location="P78" display="P78"/>
    <hyperlink ref="N5" location="P77" display="P77"/>
    <hyperlink ref="N7" location="P77" display="P77"/>
  </hyperlinks>
  <pageMargins left="0.19685039370078741" right="0.11811023622047245" top="0.15748031496062992" bottom="0.15748031496062992" header="0.31496062992125984" footer="0.31496062992125984"/>
  <pageSetup paperSize="9" scale="7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Наталья Юрьевна</dc:creator>
  <cp:lastModifiedBy>Иванова Наталья Юрьевна</cp:lastModifiedBy>
  <cp:lastPrinted>2026-07-20T01:36:29Z</cp:lastPrinted>
  <dcterms:created xsi:type="dcterms:W3CDTF">2026-07-20T00:45:56Z</dcterms:created>
  <dcterms:modified xsi:type="dcterms:W3CDTF">2026-07-20T01:48:00Z</dcterms:modified>
</cp:coreProperties>
</file>