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-15" windowWidth="27615" windowHeight="12300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1" i="1" l="1"/>
  <c r="AE8" i="2"/>
  <c r="AI11" i="1"/>
  <c r="AI10" i="1"/>
  <c r="AE19" i="1"/>
  <c r="AE18" i="1"/>
  <c r="AE15" i="1"/>
  <c r="AE14" i="1"/>
  <c r="AE13" i="1"/>
  <c r="AE11" i="1"/>
  <c r="AE10" i="1"/>
  <c r="AE8" i="1"/>
  <c r="AD11" i="1"/>
  <c r="AD9" i="1"/>
  <c r="AD8" i="1"/>
  <c r="AD8" i="2" l="1"/>
  <c r="AJ10" i="1" s="1"/>
  <c r="AI9" i="1" l="1"/>
  <c r="AF10" i="1" l="1"/>
  <c r="AF11" i="1"/>
  <c r="AF12" i="1"/>
  <c r="AF13" i="1"/>
  <c r="AF14" i="1"/>
  <c r="AF15" i="1"/>
  <c r="AF16" i="1"/>
  <c r="AF17" i="1"/>
  <c r="AF18" i="1"/>
  <c r="AF19" i="1"/>
  <c r="AE12" i="1"/>
  <c r="AE16" i="1"/>
  <c r="AE17" i="1"/>
  <c r="AD10" i="1"/>
  <c r="AG10" i="1" s="1"/>
  <c r="AG11" i="1"/>
  <c r="AD12" i="1"/>
  <c r="AG12" i="1" s="1"/>
  <c r="AD13" i="1"/>
  <c r="AG13" i="1" s="1"/>
  <c r="AD14" i="1"/>
  <c r="AG14" i="1" s="1"/>
  <c r="AD15" i="1"/>
  <c r="AG15" i="1" s="1"/>
  <c r="AD16" i="1"/>
  <c r="AG16" i="1" s="1"/>
  <c r="AD17" i="1"/>
  <c r="AG17" i="1" s="1"/>
  <c r="AD18" i="1"/>
  <c r="AG18" i="1" s="1"/>
  <c r="AD19" i="1"/>
  <c r="AG19" i="1" s="1"/>
  <c r="AC10" i="1"/>
  <c r="AC11" i="1"/>
  <c r="AC12" i="1"/>
  <c r="AC13" i="1"/>
  <c r="AC14" i="1"/>
  <c r="AC15" i="1"/>
  <c r="AC16" i="1"/>
  <c r="AC17" i="1"/>
  <c r="AC18" i="1"/>
  <c r="AC19" i="1"/>
  <c r="AB10" i="1"/>
  <c r="AB11" i="1"/>
  <c r="AB12" i="1"/>
  <c r="AB13" i="1"/>
  <c r="AB14" i="1"/>
  <c r="AB15" i="1"/>
  <c r="AB16" i="1"/>
  <c r="AB17" i="1"/>
  <c r="AB18" i="1"/>
  <c r="AB19" i="1"/>
  <c r="AA10" i="1"/>
  <c r="AA11" i="1"/>
  <c r="AA12" i="1"/>
  <c r="AA13" i="1"/>
  <c r="AA14" i="1"/>
  <c r="AA15" i="1"/>
  <c r="AA16" i="1"/>
  <c r="AA17" i="1"/>
  <c r="AA18" i="1"/>
  <c r="AA19" i="1"/>
  <c r="AA9" i="1"/>
  <c r="AA8" i="1"/>
  <c r="AF9" i="1"/>
  <c r="AE9" i="1"/>
  <c r="AG9" i="1"/>
  <c r="AC9" i="1"/>
  <c r="AB9" i="1"/>
  <c r="AF8" i="1"/>
  <c r="AC8" i="1"/>
  <c r="AB8" i="1"/>
  <c r="AF8" i="2"/>
  <c r="AC8" i="2"/>
  <c r="AJ9" i="1" s="1"/>
  <c r="AA8" i="2"/>
  <c r="AB8" i="2"/>
  <c r="AG8" i="1" l="1"/>
  <c r="AG8" i="2"/>
  <c r="AJ8" i="1" s="1"/>
  <c r="AI8" i="1" l="1"/>
</calcChain>
</file>

<file path=xl/sharedStrings.xml><?xml version="1.0" encoding="utf-8"?>
<sst xmlns="http://schemas.openxmlformats.org/spreadsheetml/2006/main" count="102" uniqueCount="63">
  <si>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</si>
  <si>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</si>
  <si>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</si>
  <si>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</si>
  <si>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</si>
  <si>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1.</t>
  </si>
  <si>
    <t>2.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</si>
  <si>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</si>
  <si>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</si>
  <si>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</si>
  <si>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</si>
  <si>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</si>
  <si>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</si>
  <si>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</si>
  <si>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</si>
  <si>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</si>
  <si>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</si>
  <si>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</si>
  <si>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</si>
  <si>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</si>
  <si>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</si>
  <si>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</si>
  <si>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</si>
  <si>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</si>
  <si>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</si>
  <si>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</si>
  <si>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</si>
  <si>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</si>
  <si>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</si>
  <si>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Муниципальная программа «ФИЗИЧЕСКАЯ КУЛЬТУРА И СПОРТ В МУНИЦИПАЛЬНОМ ОБРАЗОВАНИИ СЛЮДЯНСКИЙ РАЙОН»</t>
  </si>
  <si>
    <t>Доля граждан  Слюдянского района, систематически занимающегося физической культурой и спортом в общей численности населения района</t>
  </si>
  <si>
    <t>Количество учащихся занимающихся в секциях  и группах  физкультурно-спортивной  направленности в общеобразовательных  учреждениях района</t>
  </si>
  <si>
    <t>Штатные физкультурные работники</t>
  </si>
  <si>
    <t>Всего спортивных сооружений</t>
  </si>
  <si>
    <t>Количество организованных и проведенных спортивно – массовых мероприятий и мероприятий спортивной направленности</t>
  </si>
  <si>
    <t>Количество видов спорта культивируемых в Слюдянском районе</t>
  </si>
  <si>
    <t>Участие спортсменов Слюдянского района по видам спорта в областных, межрегиональных, всероссийских и международных соревнованиях.</t>
  </si>
  <si>
    <t>Количество инвалидов регулярно занимающихся физической культурой</t>
  </si>
  <si>
    <t>Количество проведенных мероприятий по адаптивной физической культуре среди инвалидов.</t>
  </si>
  <si>
    <t>Количество человек успешно сдавших нормативы Всероссийского физкультурно-спортивного комплекса «Готов к труду и обороне»(ГТО) на территории муниципального образования Слюдянский район</t>
  </si>
  <si>
    <t xml:space="preserve">Уровень обеспеченности населения
Спортивными сооружениями исходя из единовременной пропускной способности. Плавательными бассейнами, спортивными сооружениями  объектов спорта,% от норматива
</t>
  </si>
  <si>
    <t>«Развитие физической культуры и спорта в муниципальном образовании Слюдянский район» на 2019 – 2024 годы</t>
  </si>
  <si>
    <t>Уровень финансирования</t>
  </si>
  <si>
    <t>Уф общий</t>
  </si>
  <si>
    <t>Сдп</t>
  </si>
  <si>
    <t>Сдц</t>
  </si>
  <si>
    <t>Сдц общий</t>
  </si>
  <si>
    <t xml:space="preserve">Эмп </t>
  </si>
  <si>
    <t>эффективности реализации МП</t>
  </si>
  <si>
    <t>эффективная</t>
  </si>
  <si>
    <t>за весь период</t>
  </si>
  <si>
    <t>19-24</t>
  </si>
  <si>
    <t>1.1.</t>
  </si>
  <si>
    <t>Основное мероприятие  1.1.</t>
  </si>
  <si>
    <t>1.2.</t>
  </si>
  <si>
    <t>Основное мероприятие 1.2.</t>
  </si>
  <si>
    <t>федеральный бюджет</t>
  </si>
  <si>
    <t xml:space="preserve"> </t>
  </si>
  <si>
    <t>бюджет Иркутской области</t>
  </si>
  <si>
    <t>бюджет Слюдянского района</t>
  </si>
  <si>
    <t>Итого по муниципальной программе, в том числе:</t>
  </si>
  <si>
    <t>Количество детей, занимающихся в спортивных школах в возрасте 6 – 18 лет</t>
  </si>
  <si>
    <t>высокоэффективная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</si>
</sst>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1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5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1" xfId="0" applyBorder="1" applyAlignment="1">
      <alignment wrapText="1"/>
    </xf>
    <xf numFmtId="0" fontId="0" fillId="6" borderId="2" xfId="0" applyFill="1" applyBorder="1"/>
    <xf numFmtId="0" fontId="0" fillId="3" borderId="0" xfId="0" applyFill="1"/>
    <xf numFmtId="0" fontId="5" fillId="11" borderId="0" xfId="0" applyFont="1" applyFill="1"/>
    <xf numFmtId="0" fontId="0" fillId="11" borderId="0" xfId="0" applyFill="1"/>
    <xf numFmtId="0" fontId="0" fillId="10" borderId="0" xfId="0" applyFill="1"/>
    <xf numFmtId="0" fontId="3" fillId="12" borderId="0" xfId="0" applyFont="1" applyFill="1"/>
    <xf numFmtId="0" fontId="0" fillId="8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12" borderId="0" xfId="0" applyFill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9" borderId="1" xfId="0" applyFill="1" applyBorder="1" applyAlignment="1">
      <alignment horizontal="center"/>
    </xf>
    <xf numFmtId="0" fontId="0" fillId="9" borderId="1" xfId="0" applyFill="1" applyBorder="1" applyAlignment="1">
      <alignment horizontal="center" vertical="center"/>
    </xf>
    <xf numFmtId="0" fontId="0" fillId="9" borderId="1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Fill="1"/>
    <xf numFmtId="0" fontId="3" fillId="0" borderId="0" xfId="0" applyFont="1" applyFill="1"/>
    <xf numFmtId="0" fontId="0" fillId="12" borderId="0" xfId="0" applyFill="1" applyAlignment="1">
      <alignment vertical="center"/>
    </xf>
    <xf numFmtId="164" fontId="0" fillId="12" borderId="0" xfId="0" applyNumberFormat="1" applyFill="1" applyAlignment="1">
      <alignment vertical="center"/>
    </xf>
    <xf numFmtId="0" fontId="0" fillId="13" borderId="0" xfId="0" applyFill="1" applyAlignment="1">
      <alignment vertical="center"/>
    </xf>
    <xf numFmtId="0" fontId="1" fillId="14" borderId="1" xfId="0" applyFont="1" applyFill="1" applyBorder="1" applyAlignment="1">
      <alignment horizontal="center" vertical="center" wrapText="1"/>
    </xf>
    <xf numFmtId="0" fontId="0" fillId="14" borderId="1" xfId="0" applyFill="1" applyBorder="1" applyAlignment="1">
      <alignment horizontal="center"/>
    </xf>
    <xf numFmtId="0" fontId="0" fillId="14" borderId="1" xfId="0" applyFill="1" applyBorder="1" applyAlignment="1">
      <alignment horizontal="center" vertical="center"/>
    </xf>
    <xf numFmtId="0" fontId="0" fillId="14" borderId="1" xfId="0" applyFill="1" applyBorder="1" applyAlignment="1">
      <alignment vertical="center"/>
    </xf>
    <xf numFmtId="0" fontId="0" fillId="14" borderId="0" xfId="0" applyFill="1"/>
    <xf numFmtId="0" fontId="0" fillId="14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0" fillId="4" borderId="0" xfId="0" applyFill="1"/>
    <xf numFmtId="0" fontId="0" fillId="4" borderId="0" xfId="0" applyFill="1" applyAlignment="1">
      <alignment vertical="center"/>
    </xf>
    <xf numFmtId="0" fontId="3" fillId="12" borderId="0" xfId="0" applyFont="1" applyFill="1" applyAlignment="1">
      <alignment horizontal="center" vertical="center" wrapText="1"/>
    </xf>
    <xf numFmtId="0" fontId="3" fillId="13" borderId="0" xfId="0" applyFont="1" applyFill="1" applyAlignment="1">
      <alignment horizontal="center" vertical="center"/>
    </xf>
    <xf numFmtId="0" fontId="3" fillId="14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0" fillId="14" borderId="0" xfId="0" applyNumberFormat="1" applyFill="1"/>
    <xf numFmtId="2" fontId="0" fillId="5" borderId="0" xfId="0" applyNumberFormat="1" applyFill="1"/>
    <xf numFmtId="2" fontId="0" fillId="4" borderId="0" xfId="0" applyNumberFormat="1" applyFill="1"/>
    <xf numFmtId="2" fontId="0" fillId="3" borderId="0" xfId="0" applyNumberFormat="1" applyFill="1"/>
    <xf numFmtId="2" fontId="0" fillId="0" borderId="0" xfId="0" applyNumberFormat="1" applyFill="1"/>
    <xf numFmtId="0" fontId="1" fillId="2" borderId="7" xfId="0" applyFont="1" applyFill="1" applyBorder="1" applyAlignment="1">
      <alignment vertical="center" wrapText="1"/>
    </xf>
    <xf numFmtId="0" fontId="0" fillId="0" borderId="1" xfId="0" applyBorder="1"/>
    <xf numFmtId="0" fontId="0" fillId="0" borderId="1" xfId="0" applyFill="1" applyBorder="1"/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1" fillId="2" borderId="1" xfId="0" applyFont="1" applyFill="1" applyBorder="1" applyAlignment="1">
      <alignment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/>
    </xf>
    <xf numFmtId="0" fontId="0" fillId="11" borderId="1" xfId="0" applyFill="1" applyBorder="1" applyAlignment="1">
      <alignment horizontal="center" vertical="center"/>
    </xf>
    <xf numFmtId="0" fontId="0" fillId="11" borderId="1" xfId="0" applyFill="1" applyBorder="1" applyAlignment="1">
      <alignment vertical="center"/>
    </xf>
    <xf numFmtId="0" fontId="0" fillId="11" borderId="0" xfId="0" applyFill="1" applyAlignment="1">
      <alignment vertical="center"/>
    </xf>
    <xf numFmtId="0" fontId="3" fillId="11" borderId="0" xfId="0" applyFont="1" applyFill="1" applyAlignment="1">
      <alignment horizontal="center" vertical="center"/>
    </xf>
    <xf numFmtId="2" fontId="0" fillId="11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9"/>
  <sheetViews>
    <sheetView tabSelected="1" zoomScale="75" zoomScaleNormal="75" workbookViewId="0">
      <selection activeCell="AO9" sqref="AO9"/>
    </sheetView>
  </sheetViews>
  <sheetFormatPr defaultRowHeight="15" x14ac:dyDescent="0.25"/>
  <cols>
    <col min="2" max="2" width="40.140625" customWidth="1"/>
    <col min="4" max="13" width="0" hidden="1" customWidth="1"/>
    <col min="18" max="19" width="9.140625" style="25"/>
    <col min="20" max="21" width="9.140625" style="43"/>
    <col min="22" max="23" width="9.140625" style="19"/>
    <col min="24" max="25" width="9.140625" style="11"/>
    <col min="28" max="28" width="9.140625" style="46"/>
    <col min="29" max="29" width="9.140625" style="23"/>
    <col min="30" max="30" width="9.140625" style="43"/>
    <col min="31" max="31" width="9.140625" style="19"/>
    <col min="34" max="34" width="9.140625" style="35"/>
  </cols>
  <sheetData>
    <row r="1" spans="1:37" ht="15" customHeight="1" x14ac:dyDescent="0.25">
      <c r="A1" s="62" t="s">
        <v>0</v>
      </c>
      <c r="B1" s="62" t="s">
        <v>1</v>
      </c>
      <c r="C1" s="62" t="s">
        <v>2</v>
      </c>
      <c r="D1" s="62" t="s">
        <v>16</v>
      </c>
      <c r="E1" s="62"/>
      <c r="F1" s="62"/>
      <c r="G1" s="62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</row>
    <row r="2" spans="1:37" ht="15" customHeight="1" x14ac:dyDescent="0.25">
      <c r="A2" s="62"/>
      <c r="B2" s="62"/>
      <c r="C2" s="62"/>
      <c r="D2" s="62"/>
      <c r="E2" s="62"/>
      <c r="F2" s="62"/>
      <c r="G2" s="62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</row>
    <row r="3" spans="1:37" x14ac:dyDescent="0.25">
      <c r="A3" s="62"/>
      <c r="B3" s="62"/>
      <c r="C3" s="62"/>
      <c r="D3" s="62"/>
      <c r="E3" s="62"/>
      <c r="F3" s="62"/>
      <c r="G3" s="62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</row>
    <row r="4" spans="1:37" x14ac:dyDescent="0.25">
      <c r="A4" s="62"/>
      <c r="B4" s="62"/>
      <c r="C4" s="62"/>
      <c r="D4" s="62"/>
      <c r="E4" s="62"/>
      <c r="F4" s="62"/>
      <c r="G4" s="62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</row>
    <row r="5" spans="1:37" ht="30" x14ac:dyDescent="0.25">
      <c r="A5" s="62"/>
      <c r="B5" s="62"/>
      <c r="C5" s="62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3" t="s">
        <v>21</v>
      </c>
      <c r="S5" s="13" t="s">
        <v>22</v>
      </c>
      <c r="T5" s="39" t="s">
        <v>23</v>
      </c>
      <c r="U5" s="39" t="s">
        <v>24</v>
      </c>
      <c r="V5" s="72" t="s">
        <v>25</v>
      </c>
      <c r="W5" s="72" t="s">
        <v>26</v>
      </c>
      <c r="X5" s="10" t="s">
        <v>27</v>
      </c>
      <c r="Y5" s="10" t="s">
        <v>28</v>
      </c>
      <c r="AA5" s="17" t="s">
        <v>44</v>
      </c>
      <c r="AB5" s="46" t="s">
        <v>44</v>
      </c>
      <c r="AC5" s="23" t="s">
        <v>44</v>
      </c>
      <c r="AD5" s="43" t="s">
        <v>44</v>
      </c>
      <c r="AE5" s="19" t="s">
        <v>44</v>
      </c>
      <c r="AF5" s="11" t="s">
        <v>44</v>
      </c>
      <c r="AG5" s="21" t="s">
        <v>45</v>
      </c>
      <c r="AI5" s="22" t="s">
        <v>46</v>
      </c>
      <c r="AJ5" s="20" t="s">
        <v>47</v>
      </c>
      <c r="AK5" s="23" t="s">
        <v>48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27">
        <v>8</v>
      </c>
      <c r="S6" s="27">
        <v>9</v>
      </c>
      <c r="T6" s="40">
        <v>10</v>
      </c>
      <c r="U6" s="40">
        <v>11</v>
      </c>
      <c r="V6" s="73">
        <v>12</v>
      </c>
      <c r="W6" s="73">
        <v>13</v>
      </c>
      <c r="X6" s="29">
        <v>14</v>
      </c>
      <c r="Y6" s="29">
        <v>15</v>
      </c>
      <c r="AA6" s="17">
        <v>2019</v>
      </c>
      <c r="AB6" s="46">
        <v>20</v>
      </c>
      <c r="AC6" s="23">
        <v>21</v>
      </c>
      <c r="AD6" s="43">
        <v>22</v>
      </c>
      <c r="AE6" s="19">
        <v>23</v>
      </c>
      <c r="AF6">
        <v>24</v>
      </c>
      <c r="AG6" t="s">
        <v>51</v>
      </c>
    </row>
    <row r="7" spans="1:37" x14ac:dyDescent="0.25">
      <c r="A7" s="60" t="s">
        <v>29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AA7" s="17"/>
    </row>
    <row r="8" spans="1:37" ht="143.25" customHeight="1" x14ac:dyDescent="0.25">
      <c r="A8" s="2" t="s">
        <v>5</v>
      </c>
      <c r="B8" s="2" t="s">
        <v>40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3">
        <v>40.299999999999997</v>
      </c>
      <c r="O8" s="3">
        <v>40.299999999999997</v>
      </c>
      <c r="P8" s="5">
        <v>40.299999999999997</v>
      </c>
      <c r="Q8" s="5">
        <v>40.299999999999997</v>
      </c>
      <c r="R8" s="27">
        <v>40.299999999999997</v>
      </c>
      <c r="S8" s="27">
        <v>40.299999999999997</v>
      </c>
      <c r="T8" s="41">
        <v>40.299999999999997</v>
      </c>
      <c r="U8" s="41">
        <v>40.299999999999997</v>
      </c>
      <c r="V8" s="74">
        <v>40.299999999999997</v>
      </c>
      <c r="W8" s="74">
        <v>40.299999999999997</v>
      </c>
      <c r="X8" s="30">
        <v>40.299999999999997</v>
      </c>
      <c r="Y8" s="30"/>
      <c r="AA8" s="24">
        <f>O8/N8</f>
        <v>1</v>
      </c>
      <c r="AB8" s="47">
        <f>Q8/P8</f>
        <v>1</v>
      </c>
      <c r="AC8" s="45">
        <f>S8/R8</f>
        <v>1</v>
      </c>
      <c r="AD8" s="44">
        <f>U8/T8</f>
        <v>1</v>
      </c>
      <c r="AE8" s="76">
        <f>W8/V8</f>
        <v>1</v>
      </c>
      <c r="AF8" s="25">
        <f>Y8/X8</f>
        <v>0</v>
      </c>
      <c r="AG8" s="26">
        <f>(AA8+AB8+AC8+AD8+AE8+AF8)/6</f>
        <v>0.83333333333333337</v>
      </c>
      <c r="AH8" s="48" t="s">
        <v>50</v>
      </c>
      <c r="AI8" s="36">
        <f>(AG8+AG9+AG10+AG11+AG12+AG13+AG14+AG15+AG16+AG17+AG18+AG19)/12</f>
        <v>0.80986491241552649</v>
      </c>
      <c r="AJ8" s="37">
        <f>'финансовые показатели'!AG8</f>
        <v>0.82012694777766149</v>
      </c>
      <c r="AK8" s="36"/>
    </row>
    <row r="9" spans="1:37" ht="92.25" customHeight="1" x14ac:dyDescent="0.25">
      <c r="A9" s="2" t="s">
        <v>6</v>
      </c>
      <c r="B9" s="2" t="s">
        <v>30</v>
      </c>
      <c r="C9" s="2"/>
      <c r="D9" s="4"/>
      <c r="E9" s="4"/>
      <c r="F9" s="6"/>
      <c r="G9" s="6"/>
      <c r="H9" s="7"/>
      <c r="I9" s="7"/>
      <c r="J9" s="9"/>
      <c r="K9" s="9"/>
      <c r="L9" s="8"/>
      <c r="M9" s="8"/>
      <c r="N9" s="3">
        <v>34</v>
      </c>
      <c r="O9" s="3">
        <v>34</v>
      </c>
      <c r="P9" s="5">
        <v>40</v>
      </c>
      <c r="Q9" s="5">
        <v>35</v>
      </c>
      <c r="R9" s="27">
        <v>44</v>
      </c>
      <c r="S9" s="27">
        <v>34</v>
      </c>
      <c r="T9" s="39">
        <v>46</v>
      </c>
      <c r="U9" s="41">
        <v>38</v>
      </c>
      <c r="V9" s="74">
        <v>50</v>
      </c>
      <c r="W9" s="74">
        <v>39</v>
      </c>
      <c r="X9" s="30">
        <v>55</v>
      </c>
      <c r="Y9" s="30"/>
      <c r="AA9" s="24">
        <f>O9/N9</f>
        <v>1</v>
      </c>
      <c r="AB9" s="47">
        <f>Q9/P9</f>
        <v>0.875</v>
      </c>
      <c r="AC9" s="45">
        <f>S9/R9</f>
        <v>0.77272727272727271</v>
      </c>
      <c r="AD9" s="44">
        <f>U9/T9</f>
        <v>0.82608695652173914</v>
      </c>
      <c r="AE9" s="76">
        <f>W9/V9</f>
        <v>0.78</v>
      </c>
      <c r="AF9" s="25">
        <f>Y9/X9</f>
        <v>0</v>
      </c>
      <c r="AG9" s="26">
        <f t="shared" ref="AG9:AG19" si="0">(AA9+AB9+AC9+AD9+AE9+AF9)/6</f>
        <v>0.7089690382081687</v>
      </c>
      <c r="AH9" s="49">
        <v>2021</v>
      </c>
      <c r="AI9" s="38">
        <f>(SUM(AC8:AC19)/12)</f>
        <v>0.86315846264741936</v>
      </c>
      <c r="AJ9" s="38">
        <f>AI9*'финансовые показатели'!AC8</f>
        <v>0.86252985464758913</v>
      </c>
      <c r="AK9" s="38" t="s">
        <v>49</v>
      </c>
    </row>
    <row r="10" spans="1:37" ht="101.25" customHeight="1" x14ac:dyDescent="0.25">
      <c r="A10" s="2">
        <v>3</v>
      </c>
      <c r="B10" s="2" t="s">
        <v>31</v>
      </c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2100</v>
      </c>
      <c r="O10" s="4">
        <v>2100</v>
      </c>
      <c r="P10" s="6">
        <v>2300</v>
      </c>
      <c r="Q10" s="6">
        <v>2300</v>
      </c>
      <c r="R10" s="28">
        <v>2500</v>
      </c>
      <c r="S10" s="28">
        <v>2500</v>
      </c>
      <c r="T10" s="42">
        <v>2700</v>
      </c>
      <c r="U10" s="42">
        <v>2700</v>
      </c>
      <c r="V10" s="75">
        <v>2900</v>
      </c>
      <c r="W10" s="75">
        <v>3121</v>
      </c>
      <c r="X10" s="31">
        <v>3000</v>
      </c>
      <c r="Y10" s="31"/>
      <c r="AA10" s="24">
        <f t="shared" ref="AA10:AA19" si="1">O10/N10</f>
        <v>1</v>
      </c>
      <c r="AB10" s="47">
        <f t="shared" ref="AB10:AB19" si="2">Q10/P10</f>
        <v>1</v>
      </c>
      <c r="AC10" s="45">
        <f t="shared" ref="AC10:AC19" si="3">S10/R10</f>
        <v>1</v>
      </c>
      <c r="AD10" s="44">
        <f t="shared" ref="AD10:AD19" si="4">U10/T10</f>
        <v>1</v>
      </c>
      <c r="AE10" s="76">
        <f>W10/V10</f>
        <v>1.0762068965517242</v>
      </c>
      <c r="AF10" s="25">
        <f t="shared" ref="AF10:AF19" si="5">Y10/X10</f>
        <v>0</v>
      </c>
      <c r="AG10" s="26">
        <f t="shared" si="0"/>
        <v>0.8460344827586207</v>
      </c>
      <c r="AH10" s="50">
        <v>2022</v>
      </c>
      <c r="AI10" s="44">
        <f>(SUM(AD8:AD19)/12)</f>
        <v>0.9543354254217089</v>
      </c>
      <c r="AJ10" s="44">
        <f>AI10*'финансовые показатели'!AD8</f>
        <v>0.95391634915673029</v>
      </c>
      <c r="AK10" s="44" t="s">
        <v>49</v>
      </c>
    </row>
    <row r="11" spans="1:37" x14ac:dyDescent="0.25">
      <c r="A11" s="2">
        <v>4</v>
      </c>
      <c r="B11" s="2" t="s">
        <v>32</v>
      </c>
      <c r="C11" s="2"/>
      <c r="D11" s="4"/>
      <c r="E11" s="4"/>
      <c r="F11" s="6"/>
      <c r="G11" s="6"/>
      <c r="H11" s="7"/>
      <c r="I11" s="7"/>
      <c r="J11" s="9"/>
      <c r="K11" s="9"/>
      <c r="L11" s="8"/>
      <c r="M11" s="8"/>
      <c r="N11" s="3">
        <v>100</v>
      </c>
      <c r="O11" s="3">
        <v>100</v>
      </c>
      <c r="P11" s="5">
        <v>102</v>
      </c>
      <c r="Q11" s="5">
        <v>102</v>
      </c>
      <c r="R11" s="27">
        <v>102</v>
      </c>
      <c r="S11" s="27">
        <v>102</v>
      </c>
      <c r="T11" s="41">
        <v>104</v>
      </c>
      <c r="U11" s="41">
        <v>81</v>
      </c>
      <c r="V11" s="74">
        <v>104</v>
      </c>
      <c r="W11" s="74">
        <v>89</v>
      </c>
      <c r="X11" s="30">
        <v>106</v>
      </c>
      <c r="Y11" s="30"/>
      <c r="AA11" s="24">
        <f t="shared" si="1"/>
        <v>1</v>
      </c>
      <c r="AB11" s="47">
        <f t="shared" si="2"/>
        <v>1</v>
      </c>
      <c r="AC11" s="45">
        <f t="shared" si="3"/>
        <v>1</v>
      </c>
      <c r="AD11" s="44">
        <f>U11/T11</f>
        <v>0.77884615384615385</v>
      </c>
      <c r="AE11" s="76">
        <f>W11/V11</f>
        <v>0.85576923076923073</v>
      </c>
      <c r="AF11" s="25">
        <f t="shared" si="5"/>
        <v>0</v>
      </c>
      <c r="AG11" s="26">
        <f t="shared" si="0"/>
        <v>0.77243589743589736</v>
      </c>
      <c r="AH11" s="77">
        <v>2023</v>
      </c>
      <c r="AI11" s="76">
        <f>(SUM(AE8:AE19)/12)</f>
        <v>1.0891927519569107</v>
      </c>
      <c r="AJ11" s="19">
        <f>AI11*'финансовые показатели'!AE8</f>
        <v>1.0883300018541553</v>
      </c>
      <c r="AK11" s="19" t="s">
        <v>62</v>
      </c>
    </row>
    <row r="12" spans="1:37" ht="15.75" x14ac:dyDescent="0.25">
      <c r="A12" s="2">
        <v>5</v>
      </c>
      <c r="B12" s="14" t="s">
        <v>33</v>
      </c>
      <c r="C12" s="2"/>
      <c r="D12" s="4"/>
      <c r="E12" s="4"/>
      <c r="F12" s="6"/>
      <c r="G12" s="6"/>
      <c r="H12" s="7"/>
      <c r="I12" s="7"/>
      <c r="J12" s="9"/>
      <c r="K12" s="9"/>
      <c r="L12" s="8"/>
      <c r="M12" s="8"/>
      <c r="N12" s="3">
        <v>75</v>
      </c>
      <c r="O12" s="3">
        <v>75</v>
      </c>
      <c r="P12" s="5">
        <v>75</v>
      </c>
      <c r="Q12" s="5">
        <v>75</v>
      </c>
      <c r="R12" s="27">
        <v>76</v>
      </c>
      <c r="S12" s="27">
        <v>75</v>
      </c>
      <c r="T12" s="40">
        <v>76</v>
      </c>
      <c r="U12" s="40">
        <v>76</v>
      </c>
      <c r="V12" s="73">
        <v>76</v>
      </c>
      <c r="W12" s="73">
        <v>79</v>
      </c>
      <c r="X12" s="29">
        <v>76</v>
      </c>
      <c r="Y12" s="29"/>
      <c r="AA12" s="24">
        <f t="shared" si="1"/>
        <v>1</v>
      </c>
      <c r="AB12" s="47">
        <f t="shared" si="2"/>
        <v>1</v>
      </c>
      <c r="AC12" s="45">
        <f t="shared" si="3"/>
        <v>0.98684210526315785</v>
      </c>
      <c r="AD12" s="44">
        <f t="shared" si="4"/>
        <v>1</v>
      </c>
      <c r="AE12" s="76">
        <f t="shared" ref="AE10:AE19" si="6">W12/V12</f>
        <v>1.0394736842105263</v>
      </c>
      <c r="AF12" s="25">
        <f t="shared" si="5"/>
        <v>0</v>
      </c>
      <c r="AG12" s="26">
        <f t="shared" si="0"/>
        <v>0.83771929824561397</v>
      </c>
      <c r="AH12" s="51"/>
    </row>
    <row r="13" spans="1:37" ht="90" x14ac:dyDescent="0.25">
      <c r="A13" s="2">
        <v>6</v>
      </c>
      <c r="B13" s="2" t="s">
        <v>34</v>
      </c>
      <c r="C13" s="2"/>
      <c r="D13" s="4"/>
      <c r="E13" s="4"/>
      <c r="F13" s="6"/>
      <c r="G13" s="6"/>
      <c r="H13" s="7"/>
      <c r="I13" s="7"/>
      <c r="J13" s="9"/>
      <c r="K13" s="9"/>
      <c r="L13" s="8"/>
      <c r="M13" s="8"/>
      <c r="N13" s="3">
        <v>100</v>
      </c>
      <c r="O13" s="3">
        <v>100</v>
      </c>
      <c r="P13" s="5">
        <v>98</v>
      </c>
      <c r="Q13" s="5">
        <v>90</v>
      </c>
      <c r="R13" s="27">
        <v>98</v>
      </c>
      <c r="S13" s="27">
        <v>76</v>
      </c>
      <c r="T13" s="41">
        <v>98</v>
      </c>
      <c r="U13" s="41">
        <v>98</v>
      </c>
      <c r="V13" s="74">
        <v>98</v>
      </c>
      <c r="W13" s="74">
        <v>98</v>
      </c>
      <c r="X13" s="30">
        <v>98</v>
      </c>
      <c r="Y13" s="30"/>
      <c r="AA13" s="24">
        <f t="shared" si="1"/>
        <v>1</v>
      </c>
      <c r="AB13" s="47">
        <f t="shared" si="2"/>
        <v>0.91836734693877553</v>
      </c>
      <c r="AC13" s="45">
        <f t="shared" si="3"/>
        <v>0.77551020408163263</v>
      </c>
      <c r="AD13" s="44">
        <f t="shared" si="4"/>
        <v>1</v>
      </c>
      <c r="AE13" s="76">
        <f>W13/V13</f>
        <v>1</v>
      </c>
      <c r="AF13" s="25">
        <f t="shared" si="5"/>
        <v>0</v>
      </c>
      <c r="AG13" s="26">
        <f t="shared" si="0"/>
        <v>0.78231292517006812</v>
      </c>
      <c r="AH13" s="51"/>
    </row>
    <row r="14" spans="1:37" ht="45" x14ac:dyDescent="0.25">
      <c r="A14" s="2">
        <v>7</v>
      </c>
      <c r="B14" s="2" t="s">
        <v>35</v>
      </c>
      <c r="C14" s="2"/>
      <c r="D14" s="4"/>
      <c r="E14" s="4"/>
      <c r="F14" s="6"/>
      <c r="G14" s="6"/>
      <c r="H14" s="7"/>
      <c r="I14" s="7"/>
      <c r="J14" s="9"/>
      <c r="K14" s="9"/>
      <c r="L14" s="8"/>
      <c r="M14" s="8"/>
      <c r="N14" s="3">
        <v>32</v>
      </c>
      <c r="O14" s="3">
        <v>32</v>
      </c>
      <c r="P14" s="5">
        <v>33</v>
      </c>
      <c r="Q14" s="5">
        <v>33</v>
      </c>
      <c r="R14" s="27">
        <v>33</v>
      </c>
      <c r="S14" s="27">
        <v>33</v>
      </c>
      <c r="T14" s="41">
        <v>34</v>
      </c>
      <c r="U14" s="41">
        <v>33</v>
      </c>
      <c r="V14" s="74">
        <v>34</v>
      </c>
      <c r="W14" s="74">
        <v>36</v>
      </c>
      <c r="X14" s="30">
        <v>35</v>
      </c>
      <c r="Y14" s="30"/>
      <c r="AA14" s="24">
        <f t="shared" si="1"/>
        <v>1</v>
      </c>
      <c r="AB14" s="47">
        <f t="shared" si="2"/>
        <v>1</v>
      </c>
      <c r="AC14" s="45">
        <f t="shared" si="3"/>
        <v>1</v>
      </c>
      <c r="AD14" s="44">
        <f t="shared" si="4"/>
        <v>0.97058823529411764</v>
      </c>
      <c r="AE14" s="76">
        <f>W14/V14</f>
        <v>1.0588235294117647</v>
      </c>
      <c r="AF14" s="25">
        <f t="shared" si="5"/>
        <v>0</v>
      </c>
      <c r="AG14" s="26">
        <f t="shared" si="0"/>
        <v>0.83823529411764708</v>
      </c>
      <c r="AH14" s="51"/>
    </row>
    <row r="15" spans="1:37" ht="120" x14ac:dyDescent="0.25">
      <c r="A15" s="2">
        <v>8</v>
      </c>
      <c r="B15" s="2" t="s">
        <v>36</v>
      </c>
      <c r="C15" s="2"/>
      <c r="D15" s="4"/>
      <c r="E15" s="4"/>
      <c r="F15" s="6"/>
      <c r="G15" s="6"/>
      <c r="H15" s="7"/>
      <c r="I15" s="7"/>
      <c r="J15" s="9"/>
      <c r="K15" s="9"/>
      <c r="L15" s="8"/>
      <c r="M15" s="8"/>
      <c r="N15" s="3">
        <v>30</v>
      </c>
      <c r="O15" s="3">
        <v>30</v>
      </c>
      <c r="P15" s="5">
        <v>30</v>
      </c>
      <c r="Q15" s="5">
        <v>25</v>
      </c>
      <c r="R15" s="27">
        <v>31</v>
      </c>
      <c r="S15" s="27">
        <v>31</v>
      </c>
      <c r="T15" s="41">
        <v>32</v>
      </c>
      <c r="U15" s="41">
        <v>32</v>
      </c>
      <c r="V15" s="74">
        <v>32</v>
      </c>
      <c r="W15" s="74">
        <v>36</v>
      </c>
      <c r="X15" s="30">
        <v>33</v>
      </c>
      <c r="Y15" s="30"/>
      <c r="AA15" s="24">
        <f t="shared" si="1"/>
        <v>1</v>
      </c>
      <c r="AB15" s="47">
        <f t="shared" si="2"/>
        <v>0.83333333333333337</v>
      </c>
      <c r="AC15" s="45">
        <f t="shared" si="3"/>
        <v>1</v>
      </c>
      <c r="AD15" s="44">
        <f t="shared" si="4"/>
        <v>1</v>
      </c>
      <c r="AE15" s="76">
        <f>W15/V15</f>
        <v>1.125</v>
      </c>
      <c r="AF15" s="25">
        <f t="shared" si="5"/>
        <v>0</v>
      </c>
      <c r="AG15" s="26">
        <f t="shared" si="0"/>
        <v>0.82638888888888895</v>
      </c>
      <c r="AH15" s="51"/>
    </row>
    <row r="16" spans="1:37" ht="45" x14ac:dyDescent="0.25">
      <c r="A16" s="2">
        <v>9</v>
      </c>
      <c r="B16" s="2" t="s">
        <v>37</v>
      </c>
      <c r="C16" s="2"/>
      <c r="D16" s="4"/>
      <c r="E16" s="4"/>
      <c r="F16" s="6"/>
      <c r="G16" s="6"/>
      <c r="H16" s="7"/>
      <c r="I16" s="7"/>
      <c r="J16" s="9"/>
      <c r="K16" s="9"/>
      <c r="L16" s="8"/>
      <c r="M16" s="16"/>
      <c r="N16" s="3">
        <v>150</v>
      </c>
      <c r="O16" s="3">
        <v>150</v>
      </c>
      <c r="P16" s="5">
        <v>150</v>
      </c>
      <c r="Q16" s="5">
        <v>110</v>
      </c>
      <c r="R16" s="27">
        <v>150</v>
      </c>
      <c r="S16" s="27">
        <v>100</v>
      </c>
      <c r="T16" s="41">
        <v>160</v>
      </c>
      <c r="U16" s="41">
        <v>140</v>
      </c>
      <c r="V16" s="74">
        <v>160</v>
      </c>
      <c r="W16" s="74">
        <v>354</v>
      </c>
      <c r="X16" s="30">
        <v>170</v>
      </c>
      <c r="Y16" s="30"/>
      <c r="AA16" s="24">
        <f t="shared" si="1"/>
        <v>1</v>
      </c>
      <c r="AB16" s="47">
        <f t="shared" si="2"/>
        <v>0.73333333333333328</v>
      </c>
      <c r="AC16" s="45">
        <f t="shared" si="3"/>
        <v>0.66666666666666663</v>
      </c>
      <c r="AD16" s="44">
        <f t="shared" si="4"/>
        <v>0.875</v>
      </c>
      <c r="AE16" s="76">
        <f t="shared" si="6"/>
        <v>2.2124999999999999</v>
      </c>
      <c r="AF16" s="25">
        <f t="shared" si="5"/>
        <v>0</v>
      </c>
      <c r="AG16" s="26">
        <f t="shared" si="0"/>
        <v>0.9145833333333333</v>
      </c>
      <c r="AH16" s="51"/>
    </row>
    <row r="17" spans="1:34" ht="60" x14ac:dyDescent="0.25">
      <c r="A17" s="2">
        <v>10</v>
      </c>
      <c r="B17" s="2" t="s">
        <v>38</v>
      </c>
      <c r="N17" s="32">
        <v>11</v>
      </c>
      <c r="O17" s="32">
        <v>11</v>
      </c>
      <c r="P17" s="33">
        <v>12</v>
      </c>
      <c r="Q17" s="33">
        <v>12</v>
      </c>
      <c r="R17" s="27">
        <v>12</v>
      </c>
      <c r="S17" s="27">
        <v>6</v>
      </c>
      <c r="T17" s="41">
        <v>12</v>
      </c>
      <c r="U17" s="41">
        <v>12</v>
      </c>
      <c r="V17" s="74">
        <v>12</v>
      </c>
      <c r="W17" s="74">
        <v>12</v>
      </c>
      <c r="X17" s="30">
        <v>12</v>
      </c>
      <c r="Y17" s="30"/>
      <c r="AA17" s="24">
        <f t="shared" si="1"/>
        <v>1</v>
      </c>
      <c r="AB17" s="47">
        <f t="shared" si="2"/>
        <v>1</v>
      </c>
      <c r="AC17" s="45">
        <f t="shared" si="3"/>
        <v>0.5</v>
      </c>
      <c r="AD17" s="44">
        <f t="shared" si="4"/>
        <v>1</v>
      </c>
      <c r="AE17" s="76">
        <f t="shared" si="6"/>
        <v>1</v>
      </c>
      <c r="AF17" s="25">
        <f t="shared" si="5"/>
        <v>0</v>
      </c>
      <c r="AG17" s="26">
        <f t="shared" si="0"/>
        <v>0.75</v>
      </c>
      <c r="AH17" s="51"/>
    </row>
    <row r="18" spans="1:34" ht="165" x14ac:dyDescent="0.25">
      <c r="A18" s="2">
        <v>11</v>
      </c>
      <c r="B18" s="2" t="s">
        <v>39</v>
      </c>
      <c r="N18" s="32">
        <v>300</v>
      </c>
      <c r="O18" s="32">
        <v>300</v>
      </c>
      <c r="P18" s="33">
        <v>300</v>
      </c>
      <c r="Q18" s="33">
        <v>321</v>
      </c>
      <c r="R18" s="27">
        <v>320</v>
      </c>
      <c r="S18" s="27">
        <v>193</v>
      </c>
      <c r="T18" s="41">
        <v>320</v>
      </c>
      <c r="U18" s="41">
        <v>320</v>
      </c>
      <c r="V18" s="74">
        <v>350</v>
      </c>
      <c r="W18" s="74">
        <v>354</v>
      </c>
      <c r="X18" s="30">
        <v>350</v>
      </c>
      <c r="Y18" s="30"/>
      <c r="AA18" s="24">
        <f t="shared" si="1"/>
        <v>1</v>
      </c>
      <c r="AB18" s="47">
        <f t="shared" si="2"/>
        <v>1.07</v>
      </c>
      <c r="AC18" s="45">
        <f t="shared" si="3"/>
        <v>0.60312500000000002</v>
      </c>
      <c r="AD18" s="44">
        <f t="shared" si="4"/>
        <v>1</v>
      </c>
      <c r="AE18" s="76">
        <f>W18/V18</f>
        <v>1.0114285714285713</v>
      </c>
      <c r="AF18" s="25">
        <f t="shared" si="5"/>
        <v>0</v>
      </c>
      <c r="AG18" s="26">
        <f t="shared" si="0"/>
        <v>0.78075892857142859</v>
      </c>
      <c r="AH18" s="51"/>
    </row>
    <row r="19" spans="1:34" ht="60" x14ac:dyDescent="0.25">
      <c r="A19" s="2">
        <v>12</v>
      </c>
      <c r="B19" s="15" t="s">
        <v>61</v>
      </c>
      <c r="N19" s="32">
        <v>655</v>
      </c>
      <c r="O19" s="32">
        <v>655</v>
      </c>
      <c r="P19" s="33">
        <v>655</v>
      </c>
      <c r="Q19" s="33">
        <v>655</v>
      </c>
      <c r="R19" s="27">
        <v>660</v>
      </c>
      <c r="S19" s="27">
        <v>695</v>
      </c>
      <c r="T19" s="41">
        <v>665</v>
      </c>
      <c r="U19" s="41">
        <v>666</v>
      </c>
      <c r="V19" s="74">
        <v>675</v>
      </c>
      <c r="W19" s="74">
        <v>615</v>
      </c>
      <c r="X19" s="30">
        <v>680</v>
      </c>
      <c r="Y19" s="30"/>
      <c r="AA19" s="24">
        <f t="shared" si="1"/>
        <v>1</v>
      </c>
      <c r="AB19" s="47">
        <f t="shared" si="2"/>
        <v>1</v>
      </c>
      <c r="AC19" s="45">
        <f t="shared" si="3"/>
        <v>1.053030303030303</v>
      </c>
      <c r="AD19" s="44">
        <f t="shared" si="4"/>
        <v>1.0015037593984963</v>
      </c>
      <c r="AE19" s="76">
        <f>W19/V19</f>
        <v>0.91111111111111109</v>
      </c>
      <c r="AF19" s="25">
        <f t="shared" si="5"/>
        <v>0</v>
      </c>
      <c r="AG19" s="26">
        <f t="shared" si="0"/>
        <v>0.82760752892331846</v>
      </c>
      <c r="AH19" s="51"/>
    </row>
  </sheetData>
  <mergeCells count="5">
    <mergeCell ref="A7:Y7"/>
    <mergeCell ref="D1:Y4"/>
    <mergeCell ref="A1:A5"/>
    <mergeCell ref="B1:B5"/>
    <mergeCell ref="C1:C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8"/>
  <sheetViews>
    <sheetView workbookViewId="0">
      <selection activeCell="AE9" sqref="AE9"/>
    </sheetView>
  </sheetViews>
  <sheetFormatPr defaultRowHeight="15" x14ac:dyDescent="0.25"/>
  <cols>
    <col min="2" max="2" width="30.85546875" customWidth="1"/>
    <col min="4" max="13" width="9.140625" hidden="1" customWidth="1"/>
    <col min="15" max="15" width="10.42578125" bestFit="1" customWidth="1"/>
    <col min="17" max="17" width="9.42578125" bestFit="1" customWidth="1"/>
    <col min="20" max="20" width="9.28515625" style="43" customWidth="1"/>
    <col min="21" max="21" width="9.140625" style="43"/>
    <col min="22" max="25" width="9.140625" style="11"/>
    <col min="29" max="29" width="9.28515625" customWidth="1"/>
  </cols>
  <sheetData>
    <row r="1" spans="1:33" ht="15" customHeight="1" x14ac:dyDescent="0.25">
      <c r="A1" s="62" t="s">
        <v>0</v>
      </c>
      <c r="B1" s="62" t="s">
        <v>1</v>
      </c>
      <c r="C1" s="62" t="s">
        <v>2</v>
      </c>
      <c r="D1" s="64" t="s">
        <v>15</v>
      </c>
      <c r="E1" s="65"/>
      <c r="F1" s="65"/>
      <c r="G1" s="65"/>
      <c r="H1" s="66"/>
      <c r="I1" s="66"/>
      <c r="J1" s="66"/>
      <c r="K1" s="66"/>
      <c r="L1" s="66"/>
      <c r="M1" s="66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</row>
    <row r="2" spans="1:33" x14ac:dyDescent="0.25">
      <c r="A2" s="62"/>
      <c r="B2" s="62"/>
      <c r="C2" s="62"/>
      <c r="D2" s="64"/>
      <c r="E2" s="65"/>
      <c r="F2" s="65"/>
      <c r="G2" s="65"/>
      <c r="H2" s="66"/>
      <c r="I2" s="66"/>
      <c r="J2" s="66"/>
      <c r="K2" s="66"/>
      <c r="L2" s="66"/>
      <c r="M2" s="66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</row>
    <row r="3" spans="1:33" x14ac:dyDescent="0.25">
      <c r="A3" s="62"/>
      <c r="B3" s="62"/>
      <c r="C3" s="62"/>
      <c r="D3" s="64"/>
      <c r="E3" s="65"/>
      <c r="F3" s="65"/>
      <c r="G3" s="65"/>
      <c r="H3" s="66"/>
      <c r="I3" s="66"/>
      <c r="J3" s="66"/>
      <c r="K3" s="66"/>
      <c r="L3" s="66"/>
      <c r="M3" s="66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</row>
    <row r="4" spans="1:33" x14ac:dyDescent="0.25">
      <c r="A4" s="62"/>
      <c r="B4" s="62"/>
      <c r="C4" s="62"/>
      <c r="D4" s="68"/>
      <c r="E4" s="69"/>
      <c r="F4" s="69"/>
      <c r="G4" s="69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</row>
    <row r="5" spans="1:33" ht="30" x14ac:dyDescent="0.3">
      <c r="A5" s="62"/>
      <c r="B5" s="62"/>
      <c r="C5" s="62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39" t="s">
        <v>23</v>
      </c>
      <c r="U5" s="39" t="s">
        <v>24</v>
      </c>
      <c r="V5" s="72" t="s">
        <v>25</v>
      </c>
      <c r="W5" s="72" t="s">
        <v>26</v>
      </c>
      <c r="X5" s="10" t="s">
        <v>27</v>
      </c>
      <c r="Y5" s="10" t="s">
        <v>28</v>
      </c>
      <c r="AA5" s="18" t="s">
        <v>42</v>
      </c>
      <c r="AB5" s="19"/>
      <c r="AC5" s="19"/>
      <c r="AD5" s="19"/>
      <c r="AE5" s="19"/>
      <c r="AF5" s="19"/>
      <c r="AG5" s="20" t="s">
        <v>43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40">
        <v>10</v>
      </c>
      <c r="U6" s="40">
        <v>11</v>
      </c>
      <c r="V6" s="73">
        <v>12</v>
      </c>
      <c r="W6" s="73">
        <v>13</v>
      </c>
      <c r="X6" s="29">
        <v>14</v>
      </c>
      <c r="Y6" s="29">
        <v>15</v>
      </c>
      <c r="AA6" s="17">
        <v>2019</v>
      </c>
      <c r="AB6" s="46">
        <v>2020</v>
      </c>
      <c r="AC6" s="23">
        <v>2021</v>
      </c>
      <c r="AD6" s="43">
        <v>2022</v>
      </c>
      <c r="AE6" s="19">
        <v>2023</v>
      </c>
      <c r="AF6">
        <v>2024</v>
      </c>
    </row>
    <row r="7" spans="1:33" x14ac:dyDescent="0.25">
      <c r="A7" s="60" t="s">
        <v>41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AA7" s="17"/>
      <c r="AB7" s="46"/>
      <c r="AC7" s="23"/>
      <c r="AD7" s="43"/>
      <c r="AE7" s="19"/>
      <c r="AF7" s="34"/>
    </row>
    <row r="8" spans="1:33" ht="60" customHeight="1" x14ac:dyDescent="0.25">
      <c r="A8" s="57" t="s">
        <v>5</v>
      </c>
      <c r="B8" s="57" t="s">
        <v>60</v>
      </c>
      <c r="C8" s="57"/>
      <c r="D8" s="4"/>
      <c r="E8" s="4"/>
      <c r="F8" s="6"/>
      <c r="G8" s="6"/>
      <c r="H8" s="7"/>
      <c r="I8" s="7"/>
      <c r="J8" s="9"/>
      <c r="K8" s="9"/>
      <c r="L8" s="8"/>
      <c r="M8" s="8"/>
      <c r="N8" s="3">
        <v>1370882</v>
      </c>
      <c r="O8" s="3">
        <v>1364032.35</v>
      </c>
      <c r="P8" s="5">
        <v>980760</v>
      </c>
      <c r="Q8" s="5">
        <v>909868.42</v>
      </c>
      <c r="R8" s="27">
        <v>635895</v>
      </c>
      <c r="S8" s="27">
        <v>635431.9</v>
      </c>
      <c r="T8" s="41">
        <v>1699000</v>
      </c>
      <c r="U8" s="41">
        <v>1698253.92</v>
      </c>
      <c r="V8" s="74">
        <v>1871000</v>
      </c>
      <c r="W8" s="74">
        <v>1869517.98</v>
      </c>
      <c r="X8" s="30">
        <v>1247000</v>
      </c>
      <c r="Y8" s="30"/>
      <c r="AA8" s="55">
        <f>O8/N8</f>
        <v>0.99500347221715657</v>
      </c>
      <c r="AB8" s="54">
        <f>Q8/P8</f>
        <v>0.92771770871568993</v>
      </c>
      <c r="AC8" s="53">
        <f>S8/R8</f>
        <v>0.99927173511350142</v>
      </c>
      <c r="AD8" s="52">
        <f>U8/T8</f>
        <v>0.9995608711006474</v>
      </c>
      <c r="AE8" s="78">
        <f>W8/V8</f>
        <v>0.99920789951897382</v>
      </c>
      <c r="AF8" s="56">
        <f>Y8/X8</f>
        <v>0</v>
      </c>
      <c r="AG8">
        <f>(AA8+AB8+AC8+AD8+AE8+AF8)/6</f>
        <v>0.82012694777766149</v>
      </c>
    </row>
    <row r="9" spans="1:33" x14ac:dyDescent="0.25">
      <c r="A9" s="71" t="s">
        <v>56</v>
      </c>
      <c r="B9" s="71"/>
      <c r="C9" s="2"/>
      <c r="N9" s="58"/>
      <c r="O9" s="59"/>
      <c r="P9" s="59"/>
      <c r="Q9" s="59"/>
      <c r="R9" s="59"/>
      <c r="S9" s="59"/>
      <c r="T9" s="59"/>
      <c r="U9" s="59"/>
      <c r="V9" s="59"/>
      <c r="W9" s="59"/>
      <c r="X9" s="59"/>
      <c r="Y9" s="58"/>
    </row>
    <row r="10" spans="1:33" x14ac:dyDescent="0.25">
      <c r="A10" s="71" t="s">
        <v>58</v>
      </c>
      <c r="B10" s="71"/>
      <c r="C10" s="71"/>
      <c r="N10" s="58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8"/>
    </row>
    <row r="11" spans="1:33" x14ac:dyDescent="0.25">
      <c r="A11" s="71" t="s">
        <v>59</v>
      </c>
      <c r="B11" s="71"/>
      <c r="C11" s="71"/>
      <c r="N11" s="58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8"/>
    </row>
    <row r="12" spans="1:33" ht="45" customHeight="1" x14ac:dyDescent="0.25">
      <c r="A12" s="2" t="s">
        <v>52</v>
      </c>
      <c r="B12" s="2" t="s">
        <v>53</v>
      </c>
      <c r="C12" s="2"/>
      <c r="N12" s="58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8"/>
    </row>
    <row r="13" spans="1:33" x14ac:dyDescent="0.25">
      <c r="A13" s="71" t="s">
        <v>56</v>
      </c>
      <c r="B13" s="71"/>
      <c r="C13" s="2" t="s">
        <v>57</v>
      </c>
      <c r="N13" s="58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8"/>
    </row>
    <row r="14" spans="1:33" x14ac:dyDescent="0.25">
      <c r="A14" s="71" t="s">
        <v>58</v>
      </c>
      <c r="B14" s="71"/>
      <c r="C14" s="71"/>
      <c r="N14" s="58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8"/>
    </row>
    <row r="15" spans="1:33" x14ac:dyDescent="0.25">
      <c r="A15" s="71" t="s">
        <v>59</v>
      </c>
      <c r="B15" s="71"/>
      <c r="C15" s="71"/>
      <c r="N15" s="58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8"/>
    </row>
    <row r="16" spans="1:33" ht="48" customHeight="1" x14ac:dyDescent="0.25">
      <c r="A16" s="2" t="s">
        <v>54</v>
      </c>
      <c r="B16" s="2" t="s">
        <v>55</v>
      </c>
      <c r="C16" s="2"/>
      <c r="N16" s="58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8"/>
    </row>
    <row r="17" spans="1:25" x14ac:dyDescent="0.25">
      <c r="A17" s="71" t="s">
        <v>56</v>
      </c>
      <c r="B17" s="71"/>
      <c r="C17" s="2" t="s">
        <v>57</v>
      </c>
      <c r="N17" s="58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8"/>
    </row>
    <row r="18" spans="1:25" x14ac:dyDescent="0.25">
      <c r="A18" s="71" t="s">
        <v>58</v>
      </c>
      <c r="B18" s="71"/>
      <c r="C18" s="71"/>
      <c r="N18" s="58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8"/>
    </row>
    <row r="19" spans="1:25" x14ac:dyDescent="0.25">
      <c r="A19" s="71" t="s">
        <v>59</v>
      </c>
      <c r="B19" s="71"/>
      <c r="C19" s="71"/>
      <c r="N19" s="58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8"/>
    </row>
    <row r="20" spans="1:25" x14ac:dyDescent="0.25">
      <c r="O20" s="34"/>
      <c r="P20" s="34"/>
      <c r="Q20" s="34"/>
      <c r="R20" s="34"/>
      <c r="S20" s="34"/>
      <c r="T20" s="34"/>
      <c r="U20" s="34"/>
      <c r="V20" s="34"/>
      <c r="W20" s="34"/>
      <c r="X20" s="34"/>
    </row>
    <row r="21" spans="1:25" x14ac:dyDescent="0.25">
      <c r="O21" s="34"/>
      <c r="P21" s="34"/>
      <c r="Q21" s="34"/>
      <c r="R21" s="34"/>
      <c r="S21" s="34"/>
      <c r="T21" s="34"/>
      <c r="U21" s="34"/>
      <c r="V21" s="34"/>
      <c r="W21" s="34"/>
      <c r="X21" s="34"/>
    </row>
    <row r="22" spans="1:25" x14ac:dyDescent="0.25">
      <c r="O22" s="34"/>
      <c r="P22" s="34"/>
      <c r="Q22" s="34"/>
      <c r="R22" s="34"/>
      <c r="S22" s="34"/>
      <c r="T22" s="34"/>
      <c r="U22" s="34"/>
      <c r="V22" s="34"/>
      <c r="W22" s="34"/>
      <c r="X22" s="34"/>
    </row>
    <row r="23" spans="1:25" x14ac:dyDescent="0.25">
      <c r="O23" s="34"/>
      <c r="P23" s="34"/>
      <c r="Q23" s="34"/>
      <c r="R23" s="34"/>
      <c r="S23" s="34"/>
      <c r="T23" s="34"/>
      <c r="U23" s="34"/>
      <c r="V23" s="34"/>
      <c r="W23" s="34"/>
      <c r="X23" s="34"/>
    </row>
    <row r="24" spans="1:25" x14ac:dyDescent="0.25">
      <c r="O24" s="34"/>
      <c r="P24" s="34"/>
      <c r="Q24" s="34"/>
      <c r="R24" s="34"/>
      <c r="S24" s="34"/>
      <c r="T24" s="34"/>
      <c r="U24" s="34"/>
      <c r="V24" s="34"/>
      <c r="W24" s="34"/>
      <c r="X24" s="34"/>
    </row>
    <row r="25" spans="1:25" x14ac:dyDescent="0.25">
      <c r="O25" s="34"/>
      <c r="P25" s="34"/>
      <c r="Q25" s="34"/>
      <c r="R25" s="34"/>
      <c r="S25" s="34"/>
      <c r="T25" s="34"/>
      <c r="U25" s="34"/>
      <c r="V25" s="34"/>
      <c r="W25" s="34"/>
      <c r="X25" s="34"/>
    </row>
    <row r="26" spans="1:25" x14ac:dyDescent="0.25">
      <c r="O26" s="34"/>
      <c r="P26" s="34"/>
      <c r="Q26" s="34"/>
      <c r="R26" s="34"/>
      <c r="S26" s="34"/>
      <c r="T26" s="34"/>
      <c r="U26" s="34"/>
      <c r="V26" s="34"/>
      <c r="W26" s="34"/>
      <c r="X26" s="34"/>
    </row>
    <row r="27" spans="1:25" x14ac:dyDescent="0.25">
      <c r="O27" s="34"/>
      <c r="P27" s="34"/>
      <c r="Q27" s="34"/>
      <c r="R27" s="34"/>
      <c r="S27" s="34"/>
      <c r="T27" s="34"/>
      <c r="U27" s="34"/>
      <c r="V27" s="34"/>
      <c r="W27" s="34"/>
      <c r="X27" s="34"/>
    </row>
    <row r="28" spans="1:25" x14ac:dyDescent="0.25">
      <c r="O28" s="34"/>
      <c r="P28" s="34"/>
      <c r="Q28" s="34"/>
      <c r="R28" s="34"/>
      <c r="S28" s="34"/>
      <c r="T28" s="34"/>
      <c r="U28" s="34"/>
      <c r="V28" s="34"/>
      <c r="W28" s="34"/>
      <c r="X28" s="34"/>
    </row>
    <row r="29" spans="1:25" x14ac:dyDescent="0.25">
      <c r="O29" s="34"/>
      <c r="P29" s="34"/>
      <c r="Q29" s="34"/>
      <c r="R29" s="34"/>
      <c r="S29" s="34"/>
      <c r="T29" s="34"/>
      <c r="U29" s="34"/>
      <c r="V29" s="34"/>
      <c r="W29" s="34"/>
      <c r="X29" s="34"/>
    </row>
    <row r="30" spans="1:25" x14ac:dyDescent="0.25">
      <c r="R30" s="34"/>
      <c r="S30" s="34"/>
      <c r="T30" s="34"/>
      <c r="U30" s="34"/>
      <c r="V30" s="34"/>
      <c r="W30" s="34"/>
      <c r="X30" s="34"/>
    </row>
    <row r="31" spans="1:25" x14ac:dyDescent="0.25">
      <c r="R31" s="34"/>
      <c r="S31" s="34"/>
      <c r="T31" s="34"/>
      <c r="U31" s="34"/>
      <c r="V31" s="34"/>
      <c r="W31" s="34"/>
      <c r="X31" s="34"/>
    </row>
    <row r="32" spans="1:25" x14ac:dyDescent="0.25">
      <c r="R32" s="34"/>
      <c r="S32" s="34"/>
      <c r="T32" s="34"/>
      <c r="U32" s="34"/>
      <c r="V32" s="34"/>
      <c r="W32" s="34"/>
      <c r="X32" s="34"/>
    </row>
    <row r="33" spans="18:24" x14ac:dyDescent="0.25">
      <c r="R33" s="34"/>
      <c r="S33" s="34"/>
      <c r="T33" s="34"/>
      <c r="U33" s="34"/>
      <c r="V33" s="34"/>
      <c r="W33" s="34"/>
      <c r="X33" s="34"/>
    </row>
    <row r="34" spans="18:24" x14ac:dyDescent="0.25">
      <c r="R34" s="34"/>
      <c r="S34" s="34"/>
      <c r="T34" s="34"/>
      <c r="U34" s="34"/>
      <c r="V34" s="34"/>
      <c r="W34" s="34"/>
      <c r="X34" s="34"/>
    </row>
    <row r="35" spans="18:24" x14ac:dyDescent="0.25">
      <c r="R35" s="34"/>
      <c r="S35" s="34"/>
      <c r="T35" s="34"/>
      <c r="U35" s="34"/>
      <c r="V35" s="34"/>
      <c r="W35" s="34"/>
      <c r="X35" s="34"/>
    </row>
    <row r="36" spans="18:24" x14ac:dyDescent="0.25">
      <c r="R36" s="34"/>
      <c r="S36" s="34"/>
      <c r="T36" s="34"/>
      <c r="U36" s="34"/>
      <c r="V36" s="34"/>
      <c r="W36" s="34"/>
      <c r="X36" s="34"/>
    </row>
    <row r="37" spans="18:24" x14ac:dyDescent="0.25">
      <c r="R37" s="34"/>
      <c r="S37" s="34"/>
      <c r="T37" s="34"/>
      <c r="U37" s="34"/>
      <c r="V37" s="34"/>
      <c r="W37" s="34"/>
      <c r="X37" s="34"/>
    </row>
    <row r="38" spans="18:24" x14ac:dyDescent="0.25">
      <c r="R38" s="34"/>
      <c r="S38" s="34"/>
      <c r="T38" s="34"/>
      <c r="U38" s="34"/>
      <c r="V38" s="34"/>
      <c r="W38" s="34"/>
      <c r="X38" s="34"/>
    </row>
    <row r="39" spans="18:24" x14ac:dyDescent="0.25">
      <c r="R39" s="34"/>
      <c r="S39" s="34"/>
      <c r="T39" s="34"/>
      <c r="U39" s="34"/>
      <c r="V39" s="34"/>
      <c r="W39" s="34"/>
      <c r="X39" s="34"/>
    </row>
    <row r="40" spans="18:24" x14ac:dyDescent="0.25">
      <c r="R40" s="34"/>
      <c r="S40" s="34"/>
      <c r="T40" s="34"/>
      <c r="U40" s="34"/>
      <c r="V40" s="34"/>
      <c r="W40" s="34"/>
      <c r="X40" s="34"/>
    </row>
    <row r="41" spans="18:24" x14ac:dyDescent="0.25">
      <c r="R41" s="34"/>
      <c r="S41" s="34"/>
      <c r="T41" s="34"/>
      <c r="U41" s="34"/>
      <c r="V41" s="34"/>
      <c r="W41" s="34"/>
      <c r="X41" s="34"/>
    </row>
    <row r="42" spans="18:24" x14ac:dyDescent="0.25">
      <c r="R42" s="34"/>
      <c r="S42" s="34"/>
      <c r="T42" s="34"/>
      <c r="U42" s="34"/>
      <c r="V42" s="34"/>
      <c r="W42" s="34"/>
      <c r="X42" s="34"/>
    </row>
    <row r="43" spans="18:24" x14ac:dyDescent="0.25">
      <c r="R43" s="34"/>
      <c r="S43" s="34"/>
      <c r="T43" s="34"/>
      <c r="U43" s="34"/>
      <c r="V43" s="34"/>
      <c r="W43" s="34"/>
      <c r="X43" s="34"/>
    </row>
    <row r="44" spans="18:24" x14ac:dyDescent="0.25">
      <c r="R44" s="34"/>
      <c r="S44" s="34"/>
      <c r="T44" s="34"/>
      <c r="U44" s="34"/>
      <c r="V44" s="34"/>
      <c r="W44" s="34"/>
      <c r="X44" s="34"/>
    </row>
    <row r="45" spans="18:24" x14ac:dyDescent="0.25">
      <c r="R45" s="34"/>
      <c r="S45" s="34"/>
      <c r="T45" s="34"/>
      <c r="U45" s="34"/>
      <c r="V45" s="34"/>
      <c r="W45" s="34"/>
      <c r="X45" s="34"/>
    </row>
    <row r="46" spans="18:24" x14ac:dyDescent="0.25">
      <c r="R46" s="34"/>
      <c r="S46" s="34"/>
      <c r="T46" s="34"/>
      <c r="U46" s="34"/>
      <c r="V46" s="34"/>
      <c r="W46" s="34"/>
      <c r="X46" s="34"/>
    </row>
    <row r="47" spans="18:24" x14ac:dyDescent="0.25">
      <c r="R47" s="34"/>
      <c r="S47" s="34"/>
      <c r="T47" s="34"/>
      <c r="U47" s="34"/>
      <c r="V47" s="34"/>
      <c r="W47" s="34"/>
      <c r="X47" s="34"/>
    </row>
    <row r="48" spans="18:24" x14ac:dyDescent="0.25">
      <c r="R48" s="34"/>
      <c r="S48" s="34"/>
      <c r="T48" s="34"/>
      <c r="U48" s="34"/>
      <c r="V48" s="34"/>
      <c r="W48" s="34"/>
      <c r="X48" s="34"/>
    </row>
    <row r="49" spans="18:24" x14ac:dyDescent="0.25">
      <c r="R49" s="34"/>
      <c r="S49" s="34"/>
      <c r="T49" s="34"/>
      <c r="U49" s="34"/>
      <c r="V49" s="34"/>
      <c r="W49" s="34"/>
      <c r="X49" s="34"/>
    </row>
    <row r="50" spans="18:24" x14ac:dyDescent="0.25">
      <c r="R50" s="34"/>
      <c r="S50" s="34"/>
      <c r="T50" s="34"/>
      <c r="U50" s="34"/>
      <c r="V50" s="34"/>
      <c r="W50" s="34"/>
      <c r="X50" s="34"/>
    </row>
    <row r="51" spans="18:24" x14ac:dyDescent="0.25">
      <c r="R51" s="34"/>
      <c r="S51" s="34"/>
      <c r="T51" s="34"/>
      <c r="U51" s="34"/>
      <c r="V51" s="34"/>
      <c r="W51" s="34"/>
      <c r="X51" s="34"/>
    </row>
    <row r="52" spans="18:24" x14ac:dyDescent="0.25">
      <c r="R52" s="34"/>
      <c r="S52" s="34"/>
      <c r="T52" s="34"/>
      <c r="U52" s="34"/>
      <c r="V52" s="34"/>
      <c r="W52" s="34"/>
      <c r="X52" s="34"/>
    </row>
    <row r="53" spans="18:24" x14ac:dyDescent="0.25">
      <c r="R53" s="34"/>
      <c r="S53" s="34"/>
      <c r="T53" s="34"/>
      <c r="U53" s="34"/>
      <c r="V53" s="34"/>
      <c r="W53" s="34"/>
      <c r="X53" s="34"/>
    </row>
    <row r="54" spans="18:24" x14ac:dyDescent="0.25">
      <c r="R54" s="34"/>
      <c r="S54" s="34"/>
      <c r="T54" s="34"/>
      <c r="U54" s="34"/>
      <c r="V54" s="34"/>
      <c r="W54" s="34"/>
      <c r="X54" s="34"/>
    </row>
    <row r="55" spans="18:24" x14ac:dyDescent="0.25">
      <c r="R55" s="34"/>
      <c r="S55" s="34"/>
      <c r="T55" s="34"/>
      <c r="U55" s="34"/>
      <c r="V55" s="34"/>
      <c r="W55" s="34"/>
      <c r="X55" s="34"/>
    </row>
    <row r="56" spans="18:24" x14ac:dyDescent="0.25">
      <c r="R56" s="34"/>
      <c r="S56" s="34"/>
      <c r="T56" s="34"/>
      <c r="U56" s="34"/>
      <c r="V56" s="34"/>
      <c r="W56" s="34"/>
      <c r="X56" s="34"/>
    </row>
    <row r="57" spans="18:24" x14ac:dyDescent="0.25">
      <c r="R57" s="34"/>
      <c r="S57" s="34"/>
      <c r="T57" s="34"/>
      <c r="U57" s="34"/>
      <c r="V57" s="34"/>
      <c r="W57" s="34"/>
      <c r="X57" s="34"/>
    </row>
    <row r="58" spans="18:24" x14ac:dyDescent="0.25">
      <c r="R58" s="34"/>
      <c r="S58" s="34"/>
      <c r="T58" s="34"/>
      <c r="U58" s="34"/>
      <c r="V58" s="34"/>
      <c r="W58" s="34"/>
      <c r="X58" s="34"/>
    </row>
    <row r="59" spans="18:24" x14ac:dyDescent="0.25">
      <c r="R59" s="34"/>
      <c r="S59" s="34"/>
      <c r="T59" s="34"/>
      <c r="U59" s="34"/>
      <c r="V59" s="34"/>
      <c r="W59" s="34"/>
      <c r="X59" s="34"/>
    </row>
    <row r="60" spans="18:24" x14ac:dyDescent="0.25">
      <c r="R60" s="34"/>
      <c r="S60" s="34"/>
      <c r="T60" s="34"/>
      <c r="U60" s="34"/>
      <c r="V60" s="34"/>
      <c r="W60" s="34"/>
      <c r="X60" s="34"/>
    </row>
    <row r="61" spans="18:24" x14ac:dyDescent="0.25">
      <c r="R61" s="34"/>
      <c r="S61" s="34"/>
      <c r="T61" s="34"/>
      <c r="U61" s="34"/>
      <c r="V61" s="34"/>
      <c r="W61" s="34"/>
      <c r="X61" s="34"/>
    </row>
    <row r="62" spans="18:24" x14ac:dyDescent="0.25">
      <c r="R62" s="34"/>
      <c r="S62" s="34"/>
      <c r="T62" s="34"/>
      <c r="U62" s="34"/>
      <c r="V62" s="34"/>
      <c r="W62" s="34"/>
      <c r="X62" s="34"/>
    </row>
    <row r="63" spans="18:24" x14ac:dyDescent="0.25">
      <c r="R63" s="34"/>
      <c r="S63" s="34"/>
      <c r="T63" s="34"/>
      <c r="U63" s="34"/>
      <c r="V63" s="34"/>
      <c r="W63" s="34"/>
      <c r="X63" s="34"/>
    </row>
    <row r="64" spans="18:24" x14ac:dyDescent="0.25">
      <c r="R64" s="34"/>
      <c r="S64" s="34"/>
      <c r="T64" s="34"/>
      <c r="U64" s="34"/>
      <c r="V64" s="34"/>
      <c r="W64" s="34"/>
      <c r="X64" s="34"/>
    </row>
    <row r="65" spans="18:24" x14ac:dyDescent="0.25">
      <c r="R65" s="34"/>
      <c r="S65" s="34"/>
      <c r="T65" s="34"/>
      <c r="U65" s="34"/>
      <c r="V65" s="34"/>
      <c r="W65" s="34"/>
      <c r="X65" s="34"/>
    </row>
    <row r="66" spans="18:24" x14ac:dyDescent="0.25">
      <c r="R66" s="34"/>
      <c r="S66" s="34"/>
      <c r="T66" s="34"/>
      <c r="U66" s="34"/>
      <c r="V66" s="34"/>
      <c r="W66" s="34"/>
      <c r="X66" s="34"/>
    </row>
    <row r="67" spans="18:24" x14ac:dyDescent="0.25">
      <c r="R67" s="34"/>
      <c r="S67" s="34"/>
      <c r="T67" s="34"/>
      <c r="U67" s="34"/>
      <c r="V67" s="34"/>
      <c r="W67" s="34"/>
      <c r="X67" s="34"/>
    </row>
    <row r="68" spans="18:24" x14ac:dyDescent="0.25">
      <c r="R68" s="34"/>
      <c r="S68" s="34"/>
      <c r="T68" s="34"/>
      <c r="U68" s="34"/>
      <c r="V68" s="34"/>
      <c r="W68" s="34"/>
      <c r="X68" s="34"/>
    </row>
  </sheetData>
  <mergeCells count="14">
    <mergeCell ref="D1:Y4"/>
    <mergeCell ref="A7:Y7"/>
    <mergeCell ref="A19:C19"/>
    <mergeCell ref="A14:C14"/>
    <mergeCell ref="A15:C15"/>
    <mergeCell ref="A13:B13"/>
    <mergeCell ref="A1:A5"/>
    <mergeCell ref="B1:B5"/>
    <mergeCell ref="C1:C5"/>
    <mergeCell ref="A9:B9"/>
    <mergeCell ref="A10:C10"/>
    <mergeCell ref="A11:C11"/>
    <mergeCell ref="A17:B17"/>
    <mergeCell ref="A18:C18"/>
  </mergeCells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Орлова Юлия Анатольевна</cp:lastModifiedBy>
  <cp:lastPrinted>2020-01-15T01:44:59Z</cp:lastPrinted>
  <dcterms:created xsi:type="dcterms:W3CDTF">2019-01-15T02:00:14Z</dcterms:created>
  <dcterms:modified xsi:type="dcterms:W3CDTF">2024-03-04T08:16:23Z</dcterms:modified>
</cp:coreProperties>
</file>