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320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2" i="1" l="1"/>
  <c r="AI12" i="1"/>
  <c r="AI9" i="1"/>
  <c r="AI10" i="1"/>
  <c r="AI11" i="1"/>
  <c r="AE28" i="1"/>
  <c r="AE27" i="1"/>
  <c r="AE26" i="1"/>
  <c r="AE22" i="1"/>
  <c r="AE20" i="1"/>
  <c r="AE18" i="1"/>
  <c r="AE15" i="1"/>
  <c r="AE14" i="1"/>
  <c r="AE13" i="1"/>
  <c r="AE12" i="1"/>
  <c r="AE9" i="1"/>
  <c r="AE8" i="1"/>
  <c r="AD8" i="1"/>
  <c r="AE8" i="2"/>
  <c r="AG8" i="2" l="1"/>
  <c r="AF8" i="2"/>
  <c r="AD8" i="2"/>
  <c r="AC8" i="2"/>
  <c r="AB8" i="2"/>
  <c r="AA8" i="2"/>
  <c r="AC8" i="1" l="1"/>
  <c r="AB28" i="1" l="1"/>
  <c r="AB27" i="1"/>
  <c r="AB24" i="1"/>
  <c r="AB22" i="1"/>
  <c r="AB20" i="1"/>
  <c r="AB18" i="1"/>
  <c r="AB15" i="1"/>
  <c r="AB13" i="1"/>
  <c r="AB12" i="1"/>
  <c r="AB9" i="1"/>
  <c r="AB8" i="1"/>
  <c r="AF8" i="1" l="1"/>
  <c r="AA8" i="1"/>
  <c r="AG8" i="1" l="1"/>
  <c r="AF9" i="1"/>
  <c r="AF12" i="1"/>
  <c r="AF13" i="1"/>
  <c r="AF14" i="1"/>
  <c r="AF15" i="1"/>
  <c r="AF18" i="1"/>
  <c r="AF20" i="1"/>
  <c r="AF21" i="1"/>
  <c r="AF22" i="1"/>
  <c r="AF24" i="1"/>
  <c r="AF26" i="1"/>
  <c r="AF27" i="1"/>
  <c r="AF28" i="1"/>
  <c r="AE21" i="1"/>
  <c r="AE24" i="1"/>
  <c r="AD9" i="1"/>
  <c r="AJ11" i="1" s="1"/>
  <c r="AD12" i="1"/>
  <c r="AD13" i="1"/>
  <c r="AD14" i="1"/>
  <c r="AD15" i="1"/>
  <c r="AD18" i="1"/>
  <c r="AD20" i="1"/>
  <c r="AD21" i="1"/>
  <c r="AD22" i="1"/>
  <c r="AD24" i="1"/>
  <c r="AD26" i="1"/>
  <c r="AD27" i="1"/>
  <c r="AD28" i="1"/>
  <c r="AC9" i="1"/>
  <c r="AC12" i="1"/>
  <c r="AC13" i="1"/>
  <c r="AC14" i="1"/>
  <c r="AC15" i="1"/>
  <c r="AC18" i="1"/>
  <c r="AC20" i="1"/>
  <c r="AC21" i="1"/>
  <c r="AC22" i="1"/>
  <c r="AC24" i="1"/>
  <c r="AC26" i="1"/>
  <c r="AC27" i="1"/>
  <c r="AC28" i="1"/>
  <c r="AB14" i="1"/>
  <c r="AB21" i="1"/>
  <c r="AB26" i="1"/>
  <c r="AA9" i="1"/>
  <c r="AA12" i="1"/>
  <c r="AA13" i="1"/>
  <c r="AG13" i="1" s="1"/>
  <c r="AA14" i="1"/>
  <c r="AA15" i="1"/>
  <c r="AA18" i="1"/>
  <c r="AA20" i="1"/>
  <c r="AA21" i="1"/>
  <c r="AA22" i="1"/>
  <c r="AA24" i="1"/>
  <c r="AA26" i="1"/>
  <c r="AA27" i="1"/>
  <c r="AA28" i="1"/>
  <c r="AG28" i="1" l="1"/>
  <c r="AG14" i="1"/>
  <c r="AG15" i="1"/>
  <c r="AG12" i="1"/>
  <c r="AG9" i="1"/>
  <c r="AG24" i="1"/>
  <c r="AG21" i="1"/>
  <c r="AG27" i="1"/>
  <c r="AG26" i="1"/>
  <c r="AJ10" i="1"/>
  <c r="AG20" i="1"/>
  <c r="AG22" i="1"/>
  <c r="AG18" i="1"/>
  <c r="AJ9" i="1"/>
  <c r="AI8" i="1" l="1"/>
  <c r="AJ8" i="1" s="1"/>
</calcChain>
</file>

<file path=xl/sharedStrings.xml><?xml version="1.0" encoding="utf-8"?>
<sst xmlns="http://schemas.openxmlformats.org/spreadsheetml/2006/main" count="124" uniqueCount="80">
  <si>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</si>
  <si>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</si>
  <si>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</si>
  <si>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</si>
  <si>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</si>
  <si>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</si>
  <si>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</si>
  <si>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</si>
  <si>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</si>
  <si>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</si>
  <si>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</si>
  <si>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</si>
  <si>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</si>
  <si>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</si>
  <si>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</si>
  <si>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</si>
  <si>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</si>
  <si>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</si>
  <si>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</si>
  <si>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</si>
  <si>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</si>
  <si>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</si>
  <si>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</si>
  <si>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</si>
  <si>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</si>
  <si>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</si>
  <si>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</si>
  <si>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значения указываются по состоянию на 31.12.2019 года в соответствии с последней действующей редакцией постановления</t>
  </si>
  <si>
    <t>Целевые показатели муниципальной программы «Развитие культуры в муниципальном образовании Слюдянский район» на 2019 – 2024 годы</t>
  </si>
  <si>
    <t>Число участников культурно-досуговых мероприятий</t>
  </si>
  <si>
    <t>Уровень удовлетворенности качеством услуг культуры</t>
  </si>
  <si>
    <t>Целевые показатели подпрограммы 1 «Оказание услуг в сфере культуры в Слюдянском муниципальном районе»</t>
  </si>
  <si>
    <t>Организация и проведение культурно - досуговых мероприятий:</t>
  </si>
  <si>
    <t>Число клубных формирований</t>
  </si>
  <si>
    <t xml:space="preserve"> Число участников клубных формирований</t>
  </si>
  <si>
    <t>Число проведенных мероприятий (занятий, репетиций и т.д.)</t>
  </si>
  <si>
    <t xml:space="preserve">Число культурно-досуговых мероприятий </t>
  </si>
  <si>
    <t>1.1</t>
  </si>
  <si>
    <t>1.2</t>
  </si>
  <si>
    <t>1.3</t>
  </si>
  <si>
    <t>1.4</t>
  </si>
  <si>
    <t>Целевые показатели подпрограммы 2 «Оказание библиотечных услуг в Слюдянском муниципальном районе»</t>
  </si>
  <si>
    <t>Формирование, учет, обработка, сохранность книжного фонда.</t>
  </si>
  <si>
    <t>Осуществление библиотечного, библиографического и информационного обслуживания пользователей библиотеки:</t>
  </si>
  <si>
    <t xml:space="preserve">Количество пользователей </t>
  </si>
  <si>
    <t xml:space="preserve">Количество книговыдач </t>
  </si>
  <si>
    <t xml:space="preserve">Количество выданных библиографических справок </t>
  </si>
  <si>
    <t>Ведение методической работы в области библиотековедения, библиографии:</t>
  </si>
  <si>
    <t>Ведение методической работы в области библиотековедения, библиографии.</t>
  </si>
  <si>
    <t>Осуществление культурно-просветительских мероприятий:</t>
  </si>
  <si>
    <t xml:space="preserve">Число организованных книжных выставок </t>
  </si>
  <si>
    <t xml:space="preserve">Количество проведенных массовых мероприятий </t>
  </si>
  <si>
    <t xml:space="preserve">Создание электронных слайд – презентаций  </t>
  </si>
  <si>
    <t>Формирование, учет, обработка, сохранность книжного фонда:</t>
  </si>
  <si>
    <t>2.1</t>
  </si>
  <si>
    <t>3.1</t>
  </si>
  <si>
    <t>3.2</t>
  </si>
  <si>
    <t>3.3</t>
  </si>
  <si>
    <t>4.1</t>
  </si>
  <si>
    <t>5.1</t>
  </si>
  <si>
    <t>5.2</t>
  </si>
  <si>
    <t>5.3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</si>
  <si>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</si>
  <si>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</si>
  <si>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</si>
  <si>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</si>
  <si>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</si>
  <si>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</si>
  <si>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</si>
  <si>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эффективная</t>
  </si>
  <si>
    <t>общий</t>
  </si>
  <si>
    <t>высокоэффективная</t>
  </si>
  <si>
    <t>руб.</t>
  </si>
  <si>
    <t xml:space="preserve">Итого по муниципальной программе  «Развитие культуры в Слюдянском муниципальном районе» </t>
  </si>
  <si>
    <t>Подпрограмма 1  «Оказание услуг в сфере культуры в Слюдянском муниципальном районе»</t>
  </si>
  <si>
    <t>Основное мероприятие: Организация и проведение культурно-досуговых мероприятий на территории Слюдянского района</t>
  </si>
  <si>
    <t>Подпрограмма 2  «Оказание библиотечных услуг в Слюдянском муниципальном районе»</t>
  </si>
  <si>
    <t xml:space="preserve">Основное мероприятие: Библиотечное обслуживание населения  Слюдянского муниципального  района </t>
  </si>
  <si>
    <t>Основное мероприятие  Развитие публичных центров правовой, деловой и социально значимой информации центральных районных библиотек Иркутской области</t>
  </si>
  <si>
    <t>Основное мероприятие: Комплектование книжных фондов библиотек муниципальных образований Иркутской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</si>
</sst>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0" fillId="5" borderId="1" xfId="0" applyNumberFormat="1" applyFill="1" applyBorder="1"/>
    <xf numFmtId="0" fontId="0" fillId="3" borderId="0" xfId="0" applyFill="1"/>
    <xf numFmtId="0" fontId="7" fillId="11" borderId="0" xfId="0" applyFont="1" applyFill="1"/>
    <xf numFmtId="0" fontId="0" fillId="8" borderId="0" xfId="0" applyFill="1"/>
    <xf numFmtId="0" fontId="0" fillId="12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11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4" fontId="0" fillId="0" borderId="0" xfId="0" applyNumberFormat="1"/>
    <xf numFmtId="0" fontId="8" fillId="13" borderId="0" xfId="0" applyFont="1" applyFill="1"/>
    <xf numFmtId="0" fontId="0" fillId="13" borderId="0" xfId="0" applyFill="1"/>
    <xf numFmtId="2" fontId="0" fillId="12" borderId="0" xfId="0" applyNumberFormat="1" applyFill="1"/>
    <xf numFmtId="0" fontId="0" fillId="4" borderId="0" xfId="0" applyFill="1"/>
    <xf numFmtId="0" fontId="0" fillId="4" borderId="0" xfId="0" applyFill="1" applyAlignment="1">
      <alignment vertical="center"/>
    </xf>
    <xf numFmtId="0" fontId="7" fillId="9" borderId="0" xfId="0" applyFont="1" applyFill="1"/>
    <xf numFmtId="0" fontId="0" fillId="9" borderId="0" xfId="0" applyFill="1" applyAlignment="1">
      <alignment horizontal="center" vertical="center"/>
    </xf>
    <xf numFmtId="2" fontId="0" fillId="4" borderId="0" xfId="0" applyNumberFormat="1" applyFill="1"/>
    <xf numFmtId="0" fontId="0" fillId="0" borderId="1" xfId="0" applyBorder="1" applyAlignment="1"/>
    <xf numFmtId="0" fontId="0" fillId="9" borderId="1" xfId="0" applyFill="1" applyBorder="1" applyAlignment="1">
      <alignment horizontal="center"/>
    </xf>
    <xf numFmtId="4" fontId="0" fillId="9" borderId="1" xfId="0" applyNumberFormat="1" applyFill="1" applyBorder="1"/>
    <xf numFmtId="0" fontId="0" fillId="5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4" fontId="0" fillId="5" borderId="1" xfId="0" applyNumberFormat="1" applyFill="1" applyBorder="1" applyAlignment="1">
      <alignment vertical="center"/>
    </xf>
    <xf numFmtId="4" fontId="0" fillId="9" borderId="1" xfId="0" applyNumberFormat="1" applyFill="1" applyBorder="1" applyAlignment="1">
      <alignment vertical="center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0" fillId="5" borderId="1" xfId="0" applyFill="1" applyBorder="1" applyAlignment="1"/>
    <xf numFmtId="0" fontId="5" fillId="0" borderId="7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7" borderId="1" xfId="0" applyFill="1" applyBorder="1" applyAlignment="1"/>
    <xf numFmtId="0" fontId="0" fillId="6" borderId="1" xfId="0" applyFill="1" applyBorder="1" applyAlignment="1"/>
    <xf numFmtId="3" fontId="2" fillId="3" borderId="1" xfId="0" applyNumberFormat="1" applyFont="1" applyFill="1" applyBorder="1" applyAlignment="1">
      <alignment wrapText="1"/>
    </xf>
    <xf numFmtId="3" fontId="2" fillId="4" borderId="1" xfId="0" applyNumberFormat="1" applyFont="1" applyFill="1" applyBorder="1" applyAlignment="1">
      <alignment wrapText="1"/>
    </xf>
    <xf numFmtId="3" fontId="0" fillId="5" borderId="1" xfId="0" applyNumberFormat="1" applyFill="1" applyBorder="1" applyAlignment="1"/>
    <xf numFmtId="3" fontId="0" fillId="9" borderId="1" xfId="0" applyNumberFormat="1" applyFill="1" applyBorder="1" applyAlignment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wrapText="1"/>
    </xf>
    <xf numFmtId="0" fontId="6" fillId="0" borderId="8" xfId="0" applyFont="1" applyBorder="1" applyAlignment="1">
      <alignment horizontal="justify"/>
    </xf>
    <xf numFmtId="0" fontId="0" fillId="9" borderId="1" xfId="0" applyFill="1" applyBorder="1" applyAlignment="1"/>
    <xf numFmtId="49" fontId="5" fillId="0" borderId="9" xfId="0" applyNumberFormat="1" applyFont="1" applyBorder="1" applyAlignment="1">
      <alignment horizontal="center"/>
    </xf>
    <xf numFmtId="0" fontId="4" fillId="0" borderId="10" xfId="0" applyFont="1" applyBorder="1" applyAlignment="1"/>
    <xf numFmtId="0" fontId="4" fillId="0" borderId="10" xfId="0" applyFont="1" applyBorder="1" applyAlignment="1">
      <alignment wrapText="1"/>
    </xf>
    <xf numFmtId="0" fontId="4" fillId="0" borderId="10" xfId="0" applyFont="1" applyBorder="1" applyAlignment="1">
      <alignment horizontal="justify"/>
    </xf>
    <xf numFmtId="49" fontId="5" fillId="0" borderId="7" xfId="0" applyNumberFormat="1" applyFont="1" applyBorder="1" applyAlignment="1">
      <alignment horizontal="center"/>
    </xf>
    <xf numFmtId="0" fontId="6" fillId="0" borderId="10" xfId="0" applyFont="1" applyBorder="1" applyAlignment="1">
      <alignment horizontal="justify"/>
    </xf>
    <xf numFmtId="3" fontId="0" fillId="10" borderId="1" xfId="0" applyNumberFormat="1" applyFill="1" applyBorder="1" applyAlignment="1"/>
    <xf numFmtId="3" fontId="0" fillId="4" borderId="1" xfId="0" applyNumberFormat="1" applyFill="1" applyBorder="1" applyAlignment="1"/>
    <xf numFmtId="0" fontId="4" fillId="0" borderId="11" xfId="0" applyFont="1" applyBorder="1" applyAlignment="1">
      <alignment horizontal="justify"/>
    </xf>
    <xf numFmtId="0" fontId="0" fillId="14" borderId="0" xfId="0" applyFill="1"/>
    <xf numFmtId="2" fontId="0" fillId="14" borderId="0" xfId="0" applyNumberFormat="1" applyFill="1"/>
    <xf numFmtId="2" fontId="0" fillId="0" borderId="0" xfId="0" applyNumberFormat="1" applyFill="1"/>
    <xf numFmtId="0" fontId="0" fillId="15" borderId="0" xfId="0" applyFill="1"/>
    <xf numFmtId="0" fontId="0" fillId="11" borderId="0" xfId="0" applyFill="1" applyAlignment="1">
      <alignment vertical="center"/>
    </xf>
    <xf numFmtId="2" fontId="0" fillId="11" borderId="0" xfId="0" applyNumberFormat="1" applyFill="1" applyAlignment="1">
      <alignment vertical="center"/>
    </xf>
    <xf numFmtId="0" fontId="7" fillId="11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16" borderId="1" xfId="0" applyFill="1" applyBorder="1" applyAlignment="1">
      <alignment horizontal="center"/>
    </xf>
    <xf numFmtId="3" fontId="0" fillId="16" borderId="1" xfId="0" applyNumberFormat="1" applyFill="1" applyBorder="1" applyAlignment="1"/>
    <xf numFmtId="3" fontId="9" fillId="16" borderId="1" xfId="0" applyNumberFormat="1" applyFont="1" applyFill="1" applyBorder="1" applyAlignment="1">
      <alignment horizontal="right"/>
    </xf>
    <xf numFmtId="0" fontId="0" fillId="16" borderId="1" xfId="0" applyFill="1" applyBorder="1" applyAlignment="1"/>
    <xf numFmtId="0" fontId="0" fillId="16" borderId="0" xfId="0" applyFill="1"/>
    <xf numFmtId="0" fontId="0" fillId="16" borderId="0" xfId="0" applyFill="1" applyAlignment="1">
      <alignment vertical="center"/>
    </xf>
    <xf numFmtId="4" fontId="0" fillId="16" borderId="1" xfId="0" applyNumberFormat="1" applyFill="1" applyBorder="1" applyAlignment="1">
      <alignment vertical="center"/>
    </xf>
    <xf numFmtId="4" fontId="0" fillId="16" borderId="1" xfId="0" applyNumberFormat="1" applyFill="1" applyBorder="1"/>
    <xf numFmtId="2" fontId="0" fillId="16" borderId="0" xfId="0" applyNumberFormat="1" applyFill="1"/>
    <xf numFmtId="0" fontId="7" fillId="16" borderId="0" xfId="0" applyFont="1" applyFill="1" applyAlignment="1">
      <alignment horizontal="center" vertical="center"/>
    </xf>
    <xf numFmtId="0" fontId="0" fillId="17" borderId="1" xfId="0" applyFill="1" applyBorder="1" applyAlignment="1">
      <alignment horizontal="center"/>
    </xf>
    <xf numFmtId="3" fontId="0" fillId="17" borderId="1" xfId="0" applyNumberFormat="1" applyFill="1" applyBorder="1" applyAlignment="1"/>
    <xf numFmtId="0" fontId="0" fillId="17" borderId="1" xfId="0" applyFill="1" applyBorder="1" applyAlignment="1"/>
    <xf numFmtId="0" fontId="0" fillId="17" borderId="0" xfId="0" applyFill="1"/>
    <xf numFmtId="0" fontId="0" fillId="17" borderId="0" xfId="0" applyFill="1" applyAlignment="1">
      <alignment vertical="center"/>
    </xf>
    <xf numFmtId="4" fontId="0" fillId="17" borderId="1" xfId="0" applyNumberFormat="1" applyFill="1" applyBorder="1" applyAlignment="1">
      <alignment vertical="center"/>
    </xf>
    <xf numFmtId="4" fontId="0" fillId="17" borderId="1" xfId="0" applyNumberFormat="1" applyFill="1" applyBorder="1"/>
    <xf numFmtId="0" fontId="2" fillId="2" borderId="1" xfId="0" applyFont="1" applyFill="1" applyBorder="1" applyAlignment="1">
      <alignment horizontal="center" vertical="center" wrapText="1"/>
    </xf>
    <xf numFmtId="2" fontId="0" fillId="17" borderId="0" xfId="0" applyNumberFormat="1" applyFill="1"/>
    <xf numFmtId="0" fontId="5" fillId="9" borderId="10" xfId="0" applyFont="1" applyFill="1" applyBorder="1" applyAlignment="1">
      <alignment vertical="center" wrapText="1"/>
    </xf>
    <xf numFmtId="0" fontId="6" fillId="9" borderId="8" xfId="0" applyFont="1" applyFill="1" applyBorder="1" applyAlignment="1">
      <alignment horizontal="justify" vertical="center"/>
    </xf>
    <xf numFmtId="0" fontId="4" fillId="9" borderId="10" xfId="0" applyFont="1" applyFill="1" applyBorder="1" applyAlignment="1">
      <alignment vertical="center" wrapText="1"/>
    </xf>
    <xf numFmtId="0" fontId="4" fillId="9" borderId="10" xfId="0" applyFont="1" applyFill="1" applyBorder="1" applyAlignment="1">
      <alignment horizontal="justify" vertical="center"/>
    </xf>
    <xf numFmtId="49" fontId="5" fillId="0" borderId="12" xfId="0" applyNumberFormat="1" applyFont="1" applyBorder="1" applyAlignment="1">
      <alignment horizontal="center" vertical="center"/>
    </xf>
    <xf numFmtId="0" fontId="4" fillId="9" borderId="13" xfId="0" applyFont="1" applyFill="1" applyBorder="1" applyAlignment="1">
      <alignment horizontal="justify" vertical="center"/>
    </xf>
    <xf numFmtId="49" fontId="5" fillId="9" borderId="0" xfId="0" applyNumberFormat="1" applyFont="1" applyFill="1" applyBorder="1" applyAlignment="1">
      <alignment horizontal="center" vertical="center"/>
    </xf>
    <xf numFmtId="0" fontId="4" fillId="9" borderId="0" xfId="0" applyFont="1" applyFill="1" applyBorder="1" applyAlignment="1">
      <alignment horizontal="justify" vertical="center"/>
    </xf>
    <xf numFmtId="0" fontId="2" fillId="9" borderId="0" xfId="0" applyFont="1" applyFill="1" applyBorder="1" applyAlignment="1">
      <alignment vertical="center" wrapText="1"/>
    </xf>
    <xf numFmtId="0" fontId="0" fillId="9" borderId="0" xfId="0" applyFill="1" applyBorder="1"/>
    <xf numFmtId="4" fontId="2" fillId="9" borderId="0" xfId="0" applyNumberFormat="1" applyFont="1" applyFill="1" applyBorder="1" applyAlignment="1">
      <alignment vertical="center" wrapText="1"/>
    </xf>
    <xf numFmtId="4" fontId="0" fillId="9" borderId="0" xfId="0" applyNumberFormat="1" applyFill="1" applyBorder="1"/>
    <xf numFmtId="0" fontId="6" fillId="9" borderId="0" xfId="0" applyFont="1" applyFill="1" applyBorder="1" applyAlignment="1">
      <alignment horizontal="justify" vertical="center"/>
    </xf>
    <xf numFmtId="49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4" fontId="0" fillId="0" borderId="0" xfId="0" applyNumberFormat="1" applyBorder="1"/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0" fillId="0" borderId="6" xfId="0" applyBorder="1" applyAlignment="1"/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0" fillId="0" borderId="3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1" fillId="0" borderId="0" xfId="0" applyFont="1" applyAlignment="1">
      <alignment wrapText="1"/>
    </xf>
    <xf numFmtId="0" fontId="2" fillId="9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17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4"/>
  <sheetViews>
    <sheetView tabSelected="1" zoomScale="80" zoomScaleNormal="80" workbookViewId="0">
      <selection activeCell="AI14" sqref="AI14:AK15"/>
    </sheetView>
  </sheetViews>
  <sheetFormatPr defaultRowHeight="15" x14ac:dyDescent="0.25"/>
  <cols>
    <col min="2" max="2" width="25.5703125" customWidth="1"/>
    <col min="4" max="13" width="0" hidden="1" customWidth="1"/>
    <col min="14" max="15" width="10" bestFit="1" customWidth="1"/>
    <col min="20" max="25" width="9.140625" style="11"/>
    <col min="29" max="29" width="9.140625" style="24"/>
    <col min="31" max="31" width="8.85546875" style="93"/>
    <col min="34" max="34" width="9.140625" style="11"/>
  </cols>
  <sheetData>
    <row r="1" spans="1:37" ht="15" customHeight="1" x14ac:dyDescent="0.25">
      <c r="A1" s="120" t="s">
        <v>0</v>
      </c>
      <c r="B1" s="120" t="s">
        <v>1</v>
      </c>
      <c r="C1" s="120" t="s">
        <v>2</v>
      </c>
      <c r="D1" s="120" t="s">
        <v>14</v>
      </c>
      <c r="E1" s="120"/>
      <c r="F1" s="120"/>
      <c r="G1" s="120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AB1" s="11"/>
      <c r="AC1" s="11"/>
      <c r="AD1" s="11"/>
      <c r="AE1" s="11"/>
      <c r="AF1" s="11"/>
    </row>
    <row r="2" spans="1:37" ht="15" customHeight="1" x14ac:dyDescent="0.25">
      <c r="A2" s="120"/>
      <c r="B2" s="120"/>
      <c r="C2" s="120"/>
      <c r="D2" s="120"/>
      <c r="E2" s="120"/>
      <c r="F2" s="120"/>
      <c r="G2" s="120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AB2" s="11"/>
      <c r="AC2" s="11"/>
      <c r="AD2" s="11"/>
      <c r="AE2" s="11"/>
      <c r="AF2" s="11"/>
    </row>
    <row r="3" spans="1:37" x14ac:dyDescent="0.25">
      <c r="A3" s="120"/>
      <c r="B3" s="120"/>
      <c r="C3" s="120"/>
      <c r="D3" s="120"/>
      <c r="E3" s="120"/>
      <c r="F3" s="120"/>
      <c r="G3" s="120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AB3" s="11"/>
      <c r="AC3" s="11"/>
      <c r="AD3" s="11"/>
      <c r="AE3" s="11"/>
      <c r="AF3" s="11"/>
    </row>
    <row r="4" spans="1:37" x14ac:dyDescent="0.25">
      <c r="A4" s="120"/>
      <c r="B4" s="120"/>
      <c r="C4" s="120"/>
      <c r="D4" s="120"/>
      <c r="E4" s="120"/>
      <c r="F4" s="120"/>
      <c r="G4" s="120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AB4" s="11"/>
      <c r="AC4" s="11"/>
      <c r="AD4" s="11"/>
      <c r="AE4" s="11"/>
      <c r="AF4" s="11"/>
    </row>
    <row r="5" spans="1:37" ht="30" x14ac:dyDescent="0.25">
      <c r="A5" s="120"/>
      <c r="B5" s="120"/>
      <c r="C5" s="120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20" t="s">
        <v>62</v>
      </c>
      <c r="AB5" s="33" t="s">
        <v>62</v>
      </c>
      <c r="AC5" s="24" t="s">
        <v>62</v>
      </c>
      <c r="AD5" s="84" t="s">
        <v>62</v>
      </c>
      <c r="AE5" s="93" t="s">
        <v>62</v>
      </c>
      <c r="AF5" s="11" t="s">
        <v>62</v>
      </c>
      <c r="AG5" s="21" t="s">
        <v>63</v>
      </c>
      <c r="AH5" s="35"/>
      <c r="AI5" s="22" t="s">
        <v>64</v>
      </c>
      <c r="AJ5" s="23" t="s">
        <v>65</v>
      </c>
      <c r="AK5" s="24" t="s">
        <v>66</v>
      </c>
    </row>
    <row r="6" spans="1:37" ht="14.45" x14ac:dyDescent="0.3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80">
        <v>10</v>
      </c>
      <c r="U6" s="80">
        <v>11</v>
      </c>
      <c r="V6" s="90">
        <v>12</v>
      </c>
      <c r="W6" s="90">
        <v>13</v>
      </c>
      <c r="X6" s="39">
        <v>14</v>
      </c>
      <c r="Y6" s="39">
        <v>15</v>
      </c>
      <c r="AA6" s="20">
        <v>19</v>
      </c>
      <c r="AB6" s="33">
        <v>20</v>
      </c>
      <c r="AC6" s="24">
        <v>21</v>
      </c>
      <c r="AD6" s="84">
        <v>22</v>
      </c>
      <c r="AE6" s="93">
        <v>23</v>
      </c>
      <c r="AF6">
        <v>24</v>
      </c>
    </row>
    <row r="7" spans="1:37" ht="15" customHeight="1" thickBot="1" x14ac:dyDescent="0.3">
      <c r="A7" s="118" t="s">
        <v>28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AA7" s="20"/>
      <c r="AB7" s="33"/>
      <c r="AD7" s="84"/>
    </row>
    <row r="8" spans="1:37" ht="80.25" customHeight="1" thickBot="1" x14ac:dyDescent="0.3">
      <c r="A8" s="49">
        <v>1</v>
      </c>
      <c r="B8" s="50" t="s">
        <v>29</v>
      </c>
      <c r="C8" s="51"/>
      <c r="D8" s="46"/>
      <c r="E8" s="46"/>
      <c r="F8" s="47"/>
      <c r="G8" s="47"/>
      <c r="H8" s="48"/>
      <c r="I8" s="48"/>
      <c r="J8" s="52"/>
      <c r="K8" s="52"/>
      <c r="L8" s="53"/>
      <c r="M8" s="53"/>
      <c r="N8" s="54">
        <v>60500</v>
      </c>
      <c r="O8" s="54">
        <v>61744</v>
      </c>
      <c r="P8" s="55">
        <v>61000</v>
      </c>
      <c r="Q8" s="55">
        <v>35968</v>
      </c>
      <c r="R8" s="56">
        <v>61000</v>
      </c>
      <c r="S8" s="56">
        <v>88463</v>
      </c>
      <c r="T8" s="81">
        <v>61000</v>
      </c>
      <c r="U8" s="82">
        <v>62718</v>
      </c>
      <c r="V8" s="91">
        <v>61000</v>
      </c>
      <c r="W8" s="91">
        <v>147965</v>
      </c>
      <c r="X8" s="57">
        <v>62000</v>
      </c>
      <c r="Y8" s="57"/>
      <c r="AA8" s="25">
        <f>O8/N8</f>
        <v>1.0205619834710744</v>
      </c>
      <c r="AB8" s="34">
        <f>Q8/P8</f>
        <v>0.58963934426229503</v>
      </c>
      <c r="AC8" s="28">
        <f>S8/R8</f>
        <v>1.4502131147540984</v>
      </c>
      <c r="AD8" s="85">
        <f>U8/T8</f>
        <v>1.0281639344262294</v>
      </c>
      <c r="AE8" s="94">
        <f>W8/V8</f>
        <v>2.4256557377049179</v>
      </c>
      <c r="AF8" s="26">
        <f>Y8/X8</f>
        <v>0</v>
      </c>
      <c r="AG8" s="27">
        <f>(AA8+AB8+AC8+AD8+AE8+AF8)/6</f>
        <v>1.0857056857697691</v>
      </c>
      <c r="AH8" s="77" t="s">
        <v>70</v>
      </c>
      <c r="AI8" s="75">
        <f>(AG8+AG9+AG12+AG13+AG14+AG15+AG18+AG20+AG21+AG22+AG24+AG26+AG27+AG28)/14</f>
        <v>0.84440175003759921</v>
      </c>
      <c r="AJ8" s="76">
        <f>AI8*'финансовые показатели'!AG8</f>
        <v>0.69579582077774527</v>
      </c>
      <c r="AK8" s="75"/>
    </row>
    <row r="9" spans="1:37" ht="46.5" customHeight="1" thickBot="1" x14ac:dyDescent="0.3">
      <c r="A9" s="58">
        <v>2</v>
      </c>
      <c r="B9" s="59" t="s">
        <v>30</v>
      </c>
      <c r="C9" s="51"/>
      <c r="D9" s="46"/>
      <c r="E9" s="46"/>
      <c r="F9" s="47"/>
      <c r="G9" s="47"/>
      <c r="H9" s="48"/>
      <c r="I9" s="48"/>
      <c r="J9" s="52"/>
      <c r="K9" s="52"/>
      <c r="L9" s="53"/>
      <c r="M9" s="53"/>
      <c r="N9" s="54">
        <v>90</v>
      </c>
      <c r="O9" s="54">
        <v>90</v>
      </c>
      <c r="P9" s="55">
        <v>95</v>
      </c>
      <c r="Q9" s="55">
        <v>95</v>
      </c>
      <c r="R9" s="56">
        <v>100</v>
      </c>
      <c r="S9" s="56">
        <v>100</v>
      </c>
      <c r="T9" s="81">
        <v>100</v>
      </c>
      <c r="U9" s="82">
        <v>100</v>
      </c>
      <c r="V9" s="91">
        <v>100</v>
      </c>
      <c r="W9" s="91">
        <v>100</v>
      </c>
      <c r="X9" s="57">
        <v>100</v>
      </c>
      <c r="Y9" s="57"/>
      <c r="AA9" s="25">
        <f t="shared" ref="AA9:AA28" si="0">O9/N9</f>
        <v>1</v>
      </c>
      <c r="AB9" s="34">
        <f>Q9/P9</f>
        <v>1</v>
      </c>
      <c r="AC9" s="28">
        <f t="shared" ref="AC9:AC28" si="1">S9/R9</f>
        <v>1</v>
      </c>
      <c r="AD9" s="85">
        <f t="shared" ref="AD9:AD28" si="2">U9/T9</f>
        <v>1</v>
      </c>
      <c r="AE9" s="94">
        <f>W9/V9</f>
        <v>1</v>
      </c>
      <c r="AF9" s="26">
        <f t="shared" ref="AF9:AF28" si="3">Y9/X9</f>
        <v>0</v>
      </c>
      <c r="AG9" s="27">
        <f t="shared" ref="AG9:AG28" si="4">(AA9+AB9+AC9+AD9+AE9+AF9)/6</f>
        <v>0.83333333333333337</v>
      </c>
      <c r="AH9" s="78">
        <v>2020</v>
      </c>
      <c r="AI9" s="33">
        <f>(AB8+AB9+AB12+AB13+AB14+AB15+AB18+AB20+AB21+AB22+AB24+AB26+AB27+AB28)/14</f>
        <v>0.8416753248412554</v>
      </c>
      <c r="AJ9" s="33">
        <f>AI9*'финансовые показатели'!AB8</f>
        <v>0.81925330452863621</v>
      </c>
      <c r="AK9" s="33" t="s">
        <v>69</v>
      </c>
    </row>
    <row r="10" spans="1:37" ht="30.75" customHeight="1" thickBot="1" x14ac:dyDescent="0.3">
      <c r="A10" s="122" t="s">
        <v>31</v>
      </c>
      <c r="B10" s="123"/>
      <c r="C10" s="123"/>
      <c r="D10" s="123"/>
      <c r="E10" s="123"/>
      <c r="F10" s="123"/>
      <c r="G10" s="123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AA10" s="25"/>
      <c r="AB10" s="34"/>
      <c r="AC10" s="28"/>
      <c r="AD10" s="85"/>
      <c r="AE10" s="94"/>
      <c r="AF10" s="26"/>
      <c r="AG10" s="27"/>
      <c r="AH10" s="79">
        <v>2021</v>
      </c>
      <c r="AI10" s="24">
        <f>(AC8+AC9+AC12+AC13+AC14+AC15+AC18+AC20+AC21+AC22+AC24+AC26+AC27+AC28)/14</f>
        <v>1.0153950532783209</v>
      </c>
      <c r="AJ10" s="24">
        <f>AI10*'финансовые показатели'!AC8</f>
        <v>1.0152824532287179</v>
      </c>
      <c r="AK10" s="24" t="s">
        <v>71</v>
      </c>
    </row>
    <row r="11" spans="1:37" ht="57" customHeight="1" thickBot="1" x14ac:dyDescent="0.3">
      <c r="A11" s="49">
        <v>1</v>
      </c>
      <c r="B11" s="60" t="s">
        <v>32</v>
      </c>
      <c r="C11" s="51"/>
      <c r="D11" s="46"/>
      <c r="E11" s="46"/>
      <c r="F11" s="47"/>
      <c r="G11" s="47"/>
      <c r="H11" s="48"/>
      <c r="I11" s="48"/>
      <c r="J11" s="52"/>
      <c r="K11" s="52"/>
      <c r="L11" s="53"/>
      <c r="M11" s="53"/>
      <c r="N11" s="46"/>
      <c r="O11" s="46"/>
      <c r="P11" s="47"/>
      <c r="Q11" s="47"/>
      <c r="R11" s="48"/>
      <c r="S11" s="48"/>
      <c r="T11" s="83"/>
      <c r="U11" s="83"/>
      <c r="V11" s="92"/>
      <c r="W11" s="92"/>
      <c r="X11" s="61"/>
      <c r="Y11" s="61"/>
      <c r="AA11" s="25"/>
      <c r="AB11" s="34"/>
      <c r="AC11" s="28"/>
      <c r="AD11" s="85"/>
      <c r="AE11" s="94"/>
      <c r="AF11" s="26"/>
      <c r="AG11" s="27"/>
      <c r="AH11" s="89">
        <v>2022</v>
      </c>
      <c r="AI11" s="84">
        <f>(AD8+AD9+AD12+AD13+AD14+AD15+AD18+AD20+AD21+AD22+AD24+AD26+AD27+AD28)/14</f>
        <v>1.0907211973133022</v>
      </c>
      <c r="AJ11" s="84">
        <f>AI11*'финансовые показатели'!AD8</f>
        <v>1.0861303581098538</v>
      </c>
      <c r="AK11" s="84" t="s">
        <v>71</v>
      </c>
    </row>
    <row r="12" spans="1:37" ht="15.75" thickBot="1" x14ac:dyDescent="0.3">
      <c r="A12" s="62" t="s">
        <v>37</v>
      </c>
      <c r="B12" s="63" t="s">
        <v>33</v>
      </c>
      <c r="C12" s="51"/>
      <c r="D12" s="46"/>
      <c r="E12" s="46"/>
      <c r="F12" s="47"/>
      <c r="G12" s="47"/>
      <c r="H12" s="48"/>
      <c r="I12" s="48"/>
      <c r="J12" s="52"/>
      <c r="K12" s="52"/>
      <c r="L12" s="53"/>
      <c r="M12" s="53"/>
      <c r="N12" s="46">
        <v>13</v>
      </c>
      <c r="O12" s="46">
        <v>13</v>
      </c>
      <c r="P12" s="47">
        <v>13</v>
      </c>
      <c r="Q12" s="47">
        <v>15</v>
      </c>
      <c r="R12" s="48">
        <v>14</v>
      </c>
      <c r="S12" s="48">
        <v>16</v>
      </c>
      <c r="T12" s="83">
        <v>14</v>
      </c>
      <c r="U12" s="83">
        <v>16</v>
      </c>
      <c r="V12" s="92">
        <v>14</v>
      </c>
      <c r="W12" s="92">
        <v>16</v>
      </c>
      <c r="X12" s="61">
        <v>15</v>
      </c>
      <c r="Y12" s="61"/>
      <c r="AA12" s="25">
        <f t="shared" si="0"/>
        <v>1</v>
      </c>
      <c r="AB12" s="34">
        <f>Q12/P12</f>
        <v>1.1538461538461537</v>
      </c>
      <c r="AC12" s="28">
        <f t="shared" si="1"/>
        <v>1.1428571428571428</v>
      </c>
      <c r="AD12" s="85">
        <f t="shared" si="2"/>
        <v>1.1428571428571428</v>
      </c>
      <c r="AE12" s="94">
        <f>W12/V12</f>
        <v>1.1428571428571428</v>
      </c>
      <c r="AF12" s="26">
        <f t="shared" si="3"/>
        <v>0</v>
      </c>
      <c r="AG12" s="27">
        <f t="shared" si="4"/>
        <v>0.93040293040293032</v>
      </c>
      <c r="AH12" s="135">
        <v>2023</v>
      </c>
      <c r="AI12" s="93">
        <f>(AE8+AE9+AE12+AE13+AE14+AE15+AE18+AE20+AE21+AE22+AE24+AE26+AE27+AE28)/14</f>
        <v>1.1170418036164489</v>
      </c>
      <c r="AJ12" s="93">
        <f>AI12*'финансовые показатели'!AE8</f>
        <v>1.1141302105234139</v>
      </c>
      <c r="AK12" s="93" t="s">
        <v>71</v>
      </c>
    </row>
    <row r="13" spans="1:37" ht="27" thickBot="1" x14ac:dyDescent="0.3">
      <c r="A13" s="62" t="s">
        <v>38</v>
      </c>
      <c r="B13" s="64" t="s">
        <v>34</v>
      </c>
      <c r="C13" s="51"/>
      <c r="D13" s="46"/>
      <c r="E13" s="46"/>
      <c r="F13" s="47"/>
      <c r="G13" s="47"/>
      <c r="H13" s="48"/>
      <c r="I13" s="48"/>
      <c r="J13" s="52"/>
      <c r="K13" s="52"/>
      <c r="L13" s="53"/>
      <c r="M13" s="53"/>
      <c r="N13" s="46">
        <v>170</v>
      </c>
      <c r="O13" s="46">
        <v>167</v>
      </c>
      <c r="P13" s="47">
        <v>175</v>
      </c>
      <c r="Q13" s="47">
        <v>187</v>
      </c>
      <c r="R13" s="48">
        <v>180</v>
      </c>
      <c r="S13" s="48">
        <v>187</v>
      </c>
      <c r="T13" s="83">
        <v>180</v>
      </c>
      <c r="U13" s="83">
        <v>205</v>
      </c>
      <c r="V13" s="92">
        <v>180</v>
      </c>
      <c r="W13" s="92">
        <v>205</v>
      </c>
      <c r="X13" s="61">
        <v>190</v>
      </c>
      <c r="Y13" s="61"/>
      <c r="AA13" s="25">
        <f t="shared" si="0"/>
        <v>0.98235294117647054</v>
      </c>
      <c r="AB13" s="34">
        <f>Q13/P13</f>
        <v>1.0685714285714285</v>
      </c>
      <c r="AC13" s="28">
        <f t="shared" si="1"/>
        <v>1.038888888888889</v>
      </c>
      <c r="AD13" s="85">
        <f t="shared" si="2"/>
        <v>1.1388888888888888</v>
      </c>
      <c r="AE13" s="94">
        <f>W13/V13</f>
        <v>1.1388888888888888</v>
      </c>
      <c r="AF13" s="26">
        <f t="shared" si="3"/>
        <v>0</v>
      </c>
      <c r="AG13" s="27">
        <f t="shared" si="4"/>
        <v>0.89459850606909441</v>
      </c>
      <c r="AH13" s="36"/>
    </row>
    <row r="14" spans="1:37" ht="51.75" customHeight="1" thickBot="1" x14ac:dyDescent="0.3">
      <c r="A14" s="62" t="s">
        <v>39</v>
      </c>
      <c r="B14" s="59" t="s">
        <v>35</v>
      </c>
      <c r="C14" s="51"/>
      <c r="D14" s="46"/>
      <c r="E14" s="46"/>
      <c r="F14" s="47"/>
      <c r="G14" s="47"/>
      <c r="H14" s="48"/>
      <c r="I14" s="48"/>
      <c r="J14" s="52"/>
      <c r="K14" s="52"/>
      <c r="L14" s="53"/>
      <c r="M14" s="53"/>
      <c r="N14" s="46">
        <v>740</v>
      </c>
      <c r="O14" s="46">
        <v>1101</v>
      </c>
      <c r="P14" s="47">
        <v>745</v>
      </c>
      <c r="Q14" s="47">
        <v>751</v>
      </c>
      <c r="R14" s="48">
        <v>750</v>
      </c>
      <c r="S14" s="48">
        <v>750</v>
      </c>
      <c r="T14" s="83">
        <v>750</v>
      </c>
      <c r="U14" s="83">
        <v>801</v>
      </c>
      <c r="V14" s="92">
        <v>750</v>
      </c>
      <c r="W14" s="92">
        <v>762</v>
      </c>
      <c r="X14" s="61">
        <v>760</v>
      </c>
      <c r="Y14" s="61"/>
      <c r="AA14" s="25">
        <f t="shared" si="0"/>
        <v>1.4878378378378379</v>
      </c>
      <c r="AB14" s="34">
        <f t="shared" ref="AB14:AB26" si="5">Q14/P14</f>
        <v>1.0080536912751679</v>
      </c>
      <c r="AC14" s="28">
        <f t="shared" si="1"/>
        <v>1</v>
      </c>
      <c r="AD14" s="85">
        <f t="shared" si="2"/>
        <v>1.0680000000000001</v>
      </c>
      <c r="AE14" s="94">
        <f>W14/V14</f>
        <v>1.016</v>
      </c>
      <c r="AF14" s="26">
        <f t="shared" si="3"/>
        <v>0</v>
      </c>
      <c r="AG14" s="27">
        <f t="shared" si="4"/>
        <v>0.9299819215188343</v>
      </c>
      <c r="AH14" s="36"/>
    </row>
    <row r="15" spans="1:37" ht="27.75" customHeight="1" thickBot="1" x14ac:dyDescent="0.3">
      <c r="A15" s="62" t="s">
        <v>40</v>
      </c>
      <c r="B15" s="65" t="s">
        <v>36</v>
      </c>
      <c r="C15" s="51"/>
      <c r="D15" s="46"/>
      <c r="E15" s="46"/>
      <c r="F15" s="47"/>
      <c r="G15" s="47"/>
      <c r="H15" s="48"/>
      <c r="I15" s="48"/>
      <c r="J15" s="52"/>
      <c r="K15" s="52"/>
      <c r="L15" s="53"/>
      <c r="M15" s="53"/>
      <c r="N15" s="46">
        <v>285</v>
      </c>
      <c r="O15" s="46">
        <v>294</v>
      </c>
      <c r="P15" s="47">
        <v>290</v>
      </c>
      <c r="Q15" s="47">
        <v>212</v>
      </c>
      <c r="R15" s="48">
        <v>290</v>
      </c>
      <c r="S15" s="48">
        <v>373</v>
      </c>
      <c r="T15" s="83">
        <v>290</v>
      </c>
      <c r="U15" s="83">
        <v>298</v>
      </c>
      <c r="V15" s="92">
        <v>290</v>
      </c>
      <c r="W15" s="92">
        <v>315</v>
      </c>
      <c r="X15" s="61">
        <v>1</v>
      </c>
      <c r="Y15" s="61"/>
      <c r="AA15" s="25">
        <f t="shared" si="0"/>
        <v>1.0315789473684212</v>
      </c>
      <c r="AB15" s="34">
        <f>Q15/P15</f>
        <v>0.73103448275862071</v>
      </c>
      <c r="AC15" s="28">
        <f t="shared" si="1"/>
        <v>1.2862068965517242</v>
      </c>
      <c r="AD15" s="85">
        <f t="shared" si="2"/>
        <v>1.0275862068965518</v>
      </c>
      <c r="AE15" s="94">
        <f>W15/V15</f>
        <v>1.0862068965517242</v>
      </c>
      <c r="AF15" s="26">
        <f t="shared" si="3"/>
        <v>0</v>
      </c>
      <c r="AG15" s="27">
        <f t="shared" si="4"/>
        <v>0.86043557168784035</v>
      </c>
      <c r="AH15" s="36"/>
    </row>
    <row r="16" spans="1:37" ht="15.75" thickBot="1" x14ac:dyDescent="0.3">
      <c r="A16" s="115" t="s">
        <v>41</v>
      </c>
      <c r="B16" s="116"/>
      <c r="C16" s="116"/>
      <c r="D16" s="116"/>
      <c r="E16" s="116"/>
      <c r="F16" s="116"/>
      <c r="G16" s="116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AA16" s="25"/>
      <c r="AB16" s="34"/>
      <c r="AC16" s="28"/>
      <c r="AD16" s="85"/>
      <c r="AE16" s="94"/>
      <c r="AF16" s="26"/>
      <c r="AG16" s="27"/>
      <c r="AH16" s="36"/>
    </row>
    <row r="17" spans="1:34" ht="39.75" thickBot="1" x14ac:dyDescent="0.3">
      <c r="A17" s="66">
        <v>2</v>
      </c>
      <c r="B17" s="60" t="s">
        <v>53</v>
      </c>
      <c r="C17" s="51"/>
      <c r="D17" s="46"/>
      <c r="E17" s="46"/>
      <c r="F17" s="47"/>
      <c r="G17" s="47"/>
      <c r="H17" s="48"/>
      <c r="I17" s="48"/>
      <c r="J17" s="52"/>
      <c r="K17" s="52"/>
      <c r="L17" s="53"/>
      <c r="M17" s="53"/>
      <c r="N17" s="54"/>
      <c r="O17" s="54"/>
      <c r="P17" s="47"/>
      <c r="Q17" s="47"/>
      <c r="R17" s="48"/>
      <c r="S17" s="48"/>
      <c r="T17" s="83"/>
      <c r="U17" s="83"/>
      <c r="V17" s="92"/>
      <c r="W17" s="92"/>
      <c r="X17" s="61"/>
      <c r="Y17" s="61"/>
      <c r="AA17" s="25"/>
      <c r="AB17" s="34"/>
      <c r="AC17" s="28"/>
      <c r="AD17" s="85"/>
      <c r="AE17" s="94"/>
      <c r="AF17" s="26"/>
      <c r="AG17" s="27"/>
      <c r="AH17" s="36"/>
    </row>
    <row r="18" spans="1:34" ht="39.75" thickBot="1" x14ac:dyDescent="0.3">
      <c r="A18" s="62" t="s">
        <v>54</v>
      </c>
      <c r="B18" s="65" t="s">
        <v>42</v>
      </c>
      <c r="C18" s="51"/>
      <c r="D18" s="46"/>
      <c r="E18" s="46"/>
      <c r="F18" s="47"/>
      <c r="G18" s="47"/>
      <c r="H18" s="48"/>
      <c r="I18" s="48"/>
      <c r="J18" s="52"/>
      <c r="K18" s="52"/>
      <c r="L18" s="53"/>
      <c r="M18" s="53"/>
      <c r="N18" s="54">
        <v>170030</v>
      </c>
      <c r="O18" s="54">
        <v>143300</v>
      </c>
      <c r="P18" s="55">
        <v>170040</v>
      </c>
      <c r="Q18" s="55">
        <v>168976</v>
      </c>
      <c r="R18" s="56">
        <v>170060</v>
      </c>
      <c r="S18" s="56">
        <v>156828</v>
      </c>
      <c r="T18" s="81">
        <v>170070</v>
      </c>
      <c r="U18" s="81">
        <v>137535</v>
      </c>
      <c r="V18" s="91">
        <v>170070</v>
      </c>
      <c r="W18" s="91">
        <v>135933</v>
      </c>
      <c r="X18" s="57">
        <v>170090</v>
      </c>
      <c r="Y18" s="57"/>
      <c r="AA18" s="25">
        <f t="shared" si="0"/>
        <v>0.84279244839146028</v>
      </c>
      <c r="AB18" s="34">
        <f>Q18/P18</f>
        <v>0.99374264878852037</v>
      </c>
      <c r="AC18" s="28">
        <f t="shared" si="1"/>
        <v>0.92219216747030464</v>
      </c>
      <c r="AD18" s="85">
        <f t="shared" si="2"/>
        <v>0.80869641912153822</v>
      </c>
      <c r="AE18" s="94">
        <f>W18/V18</f>
        <v>0.79927676838948669</v>
      </c>
      <c r="AF18" s="26">
        <f t="shared" si="3"/>
        <v>0</v>
      </c>
      <c r="AG18" s="27">
        <f t="shared" si="4"/>
        <v>0.72778340869355163</v>
      </c>
      <c r="AH18" s="36"/>
    </row>
    <row r="19" spans="1:34" ht="78" thickBot="1" x14ac:dyDescent="0.3">
      <c r="A19" s="62">
        <v>3</v>
      </c>
      <c r="B19" s="67" t="s">
        <v>43</v>
      </c>
      <c r="C19" s="51"/>
      <c r="D19" s="46"/>
      <c r="E19" s="46"/>
      <c r="F19" s="47"/>
      <c r="G19" s="47"/>
      <c r="H19" s="48"/>
      <c r="I19" s="48"/>
      <c r="J19" s="52"/>
      <c r="K19" s="52"/>
      <c r="L19" s="53"/>
      <c r="M19" s="53"/>
      <c r="N19" s="54"/>
      <c r="O19" s="54"/>
      <c r="P19" s="55"/>
      <c r="Q19" s="55"/>
      <c r="R19" s="56"/>
      <c r="S19" s="56"/>
      <c r="T19" s="81"/>
      <c r="U19" s="81"/>
      <c r="V19" s="91"/>
      <c r="W19" s="91"/>
      <c r="X19" s="57"/>
      <c r="Y19" s="57"/>
      <c r="AA19" s="25"/>
      <c r="AB19" s="34"/>
      <c r="AC19" s="28"/>
      <c r="AD19" s="85"/>
      <c r="AE19" s="94"/>
      <c r="AF19" s="26"/>
      <c r="AG19" s="27"/>
      <c r="AH19" s="36"/>
    </row>
    <row r="20" spans="1:34" ht="15.75" thickBot="1" x14ac:dyDescent="0.3">
      <c r="A20" s="62" t="s">
        <v>55</v>
      </c>
      <c r="B20" s="65" t="s">
        <v>44</v>
      </c>
      <c r="C20" s="51"/>
      <c r="D20" s="46"/>
      <c r="E20" s="46"/>
      <c r="F20" s="47"/>
      <c r="G20" s="47"/>
      <c r="H20" s="48"/>
      <c r="I20" s="48"/>
      <c r="J20" s="52"/>
      <c r="K20" s="52"/>
      <c r="L20" s="53"/>
      <c r="M20" s="53"/>
      <c r="N20" s="54">
        <v>15305</v>
      </c>
      <c r="O20" s="54">
        <v>15315</v>
      </c>
      <c r="P20" s="55">
        <v>15320</v>
      </c>
      <c r="Q20" s="55">
        <v>10289</v>
      </c>
      <c r="R20" s="56">
        <v>15330</v>
      </c>
      <c r="S20" s="56">
        <v>14845</v>
      </c>
      <c r="T20" s="81">
        <v>15340</v>
      </c>
      <c r="U20" s="81">
        <v>16465</v>
      </c>
      <c r="V20" s="91">
        <v>15340</v>
      </c>
      <c r="W20" s="91">
        <v>14977</v>
      </c>
      <c r="X20" s="57">
        <v>15360</v>
      </c>
      <c r="Y20" s="57"/>
      <c r="AA20" s="25">
        <f t="shared" si="0"/>
        <v>1.0006533812479581</v>
      </c>
      <c r="AB20" s="34">
        <f>Q20/P20</f>
        <v>0.67160574412532636</v>
      </c>
      <c r="AC20" s="28">
        <f t="shared" si="1"/>
        <v>0.96836268754076971</v>
      </c>
      <c r="AD20" s="85">
        <f t="shared" si="2"/>
        <v>1.0733376792698825</v>
      </c>
      <c r="AE20" s="94">
        <f>W20/V20</f>
        <v>0.97633637548891783</v>
      </c>
      <c r="AF20" s="26">
        <f t="shared" si="3"/>
        <v>0</v>
      </c>
      <c r="AG20" s="27">
        <f t="shared" si="4"/>
        <v>0.78171597794547576</v>
      </c>
      <c r="AH20" s="36"/>
    </row>
    <row r="21" spans="1:34" ht="15.75" thickBot="1" x14ac:dyDescent="0.3">
      <c r="A21" s="62" t="s">
        <v>56</v>
      </c>
      <c r="B21" s="65" t="s">
        <v>45</v>
      </c>
      <c r="C21" s="51"/>
      <c r="D21" s="46"/>
      <c r="E21" s="46"/>
      <c r="F21" s="47"/>
      <c r="G21" s="47"/>
      <c r="H21" s="48"/>
      <c r="I21" s="48"/>
      <c r="J21" s="52"/>
      <c r="K21" s="52"/>
      <c r="L21" s="53"/>
      <c r="M21" s="53"/>
      <c r="N21" s="54">
        <v>297205</v>
      </c>
      <c r="O21" s="54">
        <v>261750</v>
      </c>
      <c r="P21" s="55">
        <v>297210</v>
      </c>
      <c r="Q21" s="55">
        <v>136638</v>
      </c>
      <c r="R21" s="56">
        <v>297215</v>
      </c>
      <c r="S21" s="56">
        <v>241441</v>
      </c>
      <c r="T21" s="81">
        <v>297220</v>
      </c>
      <c r="U21" s="81">
        <v>340621</v>
      </c>
      <c r="V21" s="91">
        <v>297220</v>
      </c>
      <c r="W21" s="91">
        <v>235229</v>
      </c>
      <c r="X21" s="57">
        <v>297230</v>
      </c>
      <c r="Y21" s="57"/>
      <c r="AA21" s="25">
        <f t="shared" si="0"/>
        <v>0.88070523712588955</v>
      </c>
      <c r="AB21" s="34">
        <f t="shared" si="5"/>
        <v>0.45973554052690019</v>
      </c>
      <c r="AC21" s="28">
        <f t="shared" si="1"/>
        <v>0.81234459902763989</v>
      </c>
      <c r="AD21" s="85">
        <f t="shared" si="2"/>
        <v>1.1460231478366194</v>
      </c>
      <c r="AE21" s="94">
        <f t="shared" ref="AE9:AE28" si="6">W21/V21</f>
        <v>0.7914305901352533</v>
      </c>
      <c r="AF21" s="26">
        <f t="shared" si="3"/>
        <v>0</v>
      </c>
      <c r="AG21" s="27">
        <f t="shared" si="4"/>
        <v>0.68170651910871705</v>
      </c>
      <c r="AH21" s="36"/>
    </row>
    <row r="22" spans="1:34" ht="27" thickBot="1" x14ac:dyDescent="0.3">
      <c r="A22" s="62" t="s">
        <v>57</v>
      </c>
      <c r="B22" s="65" t="s">
        <v>46</v>
      </c>
      <c r="C22" s="51"/>
      <c r="D22" s="46"/>
      <c r="E22" s="46"/>
      <c r="F22" s="47"/>
      <c r="G22" s="47"/>
      <c r="H22" s="48"/>
      <c r="I22" s="48"/>
      <c r="J22" s="52"/>
      <c r="K22" s="52"/>
      <c r="L22" s="53"/>
      <c r="M22" s="53"/>
      <c r="N22" s="54">
        <v>5695</v>
      </c>
      <c r="O22" s="54">
        <v>5994</v>
      </c>
      <c r="P22" s="55">
        <v>5710</v>
      </c>
      <c r="Q22" s="55">
        <v>6070</v>
      </c>
      <c r="R22" s="56">
        <v>5715</v>
      </c>
      <c r="S22" s="56">
        <v>5950</v>
      </c>
      <c r="T22" s="81">
        <v>5720</v>
      </c>
      <c r="U22" s="81">
        <v>6436</v>
      </c>
      <c r="V22" s="91">
        <v>5720</v>
      </c>
      <c r="W22" s="91">
        <v>4962</v>
      </c>
      <c r="X22" s="57">
        <v>5730</v>
      </c>
      <c r="Y22" s="57"/>
      <c r="AA22" s="25">
        <f t="shared" si="0"/>
        <v>1.0525021949078139</v>
      </c>
      <c r="AB22" s="34">
        <f>Q22/P22</f>
        <v>1.063047285464098</v>
      </c>
      <c r="AC22" s="28">
        <f t="shared" si="1"/>
        <v>1.0411198600174978</v>
      </c>
      <c r="AD22" s="85">
        <f t="shared" si="2"/>
        <v>1.1251748251748253</v>
      </c>
      <c r="AE22" s="94">
        <f>W22/V22</f>
        <v>0.86748251748251748</v>
      </c>
      <c r="AF22" s="26">
        <f t="shared" si="3"/>
        <v>0</v>
      </c>
      <c r="AG22" s="27">
        <f t="shared" si="4"/>
        <v>0.85822111384112532</v>
      </c>
      <c r="AH22" s="36"/>
    </row>
    <row r="23" spans="1:34" ht="52.5" thickBot="1" x14ac:dyDescent="0.3">
      <c r="A23" s="62">
        <v>4</v>
      </c>
      <c r="B23" s="67" t="s">
        <v>47</v>
      </c>
      <c r="C23" s="51"/>
      <c r="D23" s="46"/>
      <c r="E23" s="46"/>
      <c r="F23" s="47"/>
      <c r="G23" s="47"/>
      <c r="H23" s="48"/>
      <c r="I23" s="48"/>
      <c r="J23" s="52"/>
      <c r="K23" s="52"/>
      <c r="L23" s="53"/>
      <c r="M23" s="53"/>
      <c r="N23" s="54"/>
      <c r="O23" s="54"/>
      <c r="P23" s="55"/>
      <c r="Q23" s="55"/>
      <c r="R23" s="56"/>
      <c r="S23" s="56"/>
      <c r="T23" s="81"/>
      <c r="U23" s="81"/>
      <c r="V23" s="91"/>
      <c r="W23" s="91"/>
      <c r="X23" s="57"/>
      <c r="Y23" s="57"/>
      <c r="AA23" s="25"/>
      <c r="AB23" s="34"/>
      <c r="AC23" s="28"/>
      <c r="AD23" s="85"/>
      <c r="AE23" s="94"/>
      <c r="AF23" s="26"/>
      <c r="AG23" s="27"/>
      <c r="AH23" s="36"/>
    </row>
    <row r="24" spans="1:34" ht="52.5" thickBot="1" x14ac:dyDescent="0.3">
      <c r="A24" s="62" t="s">
        <v>58</v>
      </c>
      <c r="B24" s="65" t="s">
        <v>48</v>
      </c>
      <c r="C24" s="51"/>
      <c r="D24" s="46"/>
      <c r="E24" s="46"/>
      <c r="F24" s="47"/>
      <c r="G24" s="47"/>
      <c r="H24" s="48"/>
      <c r="I24" s="48"/>
      <c r="J24" s="52"/>
      <c r="K24" s="52"/>
      <c r="L24" s="53"/>
      <c r="M24" s="53"/>
      <c r="N24" s="54">
        <v>10</v>
      </c>
      <c r="O24" s="54">
        <v>11</v>
      </c>
      <c r="P24" s="55">
        <v>10</v>
      </c>
      <c r="Q24" s="55">
        <v>7</v>
      </c>
      <c r="R24" s="56">
        <v>10</v>
      </c>
      <c r="S24" s="56">
        <v>10</v>
      </c>
      <c r="T24" s="81">
        <v>10</v>
      </c>
      <c r="U24" s="81">
        <v>10</v>
      </c>
      <c r="V24" s="91">
        <v>10</v>
      </c>
      <c r="W24" s="91">
        <v>10</v>
      </c>
      <c r="X24" s="57">
        <v>10</v>
      </c>
      <c r="Y24" s="57"/>
      <c r="AA24" s="25">
        <f t="shared" si="0"/>
        <v>1.1000000000000001</v>
      </c>
      <c r="AB24" s="34">
        <f>Q24/P24</f>
        <v>0.7</v>
      </c>
      <c r="AC24" s="28">
        <f t="shared" si="1"/>
        <v>1</v>
      </c>
      <c r="AD24" s="85">
        <f t="shared" si="2"/>
        <v>1</v>
      </c>
      <c r="AE24" s="94">
        <f t="shared" si="6"/>
        <v>1</v>
      </c>
      <c r="AF24" s="26">
        <f t="shared" si="3"/>
        <v>0</v>
      </c>
      <c r="AG24" s="27">
        <f t="shared" si="4"/>
        <v>0.79999999999999993</v>
      </c>
      <c r="AH24" s="36"/>
    </row>
    <row r="25" spans="1:34" ht="39.75" thickBot="1" x14ac:dyDescent="0.3">
      <c r="A25" s="62">
        <v>5</v>
      </c>
      <c r="B25" s="67" t="s">
        <v>49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68"/>
      <c r="O25" s="68"/>
      <c r="P25" s="69"/>
      <c r="Q25" s="69"/>
      <c r="R25" s="56"/>
      <c r="S25" s="56"/>
      <c r="T25" s="81"/>
      <c r="U25" s="81"/>
      <c r="V25" s="91"/>
      <c r="W25" s="91"/>
      <c r="X25" s="57"/>
      <c r="Y25" s="57"/>
      <c r="AA25" s="25"/>
      <c r="AB25" s="34"/>
      <c r="AC25" s="28"/>
      <c r="AD25" s="85"/>
      <c r="AE25" s="94"/>
      <c r="AF25" s="26"/>
      <c r="AG25" s="27"/>
      <c r="AH25" s="36"/>
    </row>
    <row r="26" spans="1:34" ht="27" thickBot="1" x14ac:dyDescent="0.3">
      <c r="A26" s="62" t="s">
        <v>59</v>
      </c>
      <c r="B26" s="65" t="s">
        <v>50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68">
        <v>620</v>
      </c>
      <c r="O26" s="68">
        <v>502</v>
      </c>
      <c r="P26" s="69">
        <v>625</v>
      </c>
      <c r="Q26" s="69">
        <v>391</v>
      </c>
      <c r="R26" s="56">
        <v>630</v>
      </c>
      <c r="S26" s="56">
        <v>420</v>
      </c>
      <c r="T26" s="81">
        <v>635</v>
      </c>
      <c r="U26" s="81">
        <v>704</v>
      </c>
      <c r="V26" s="91">
        <v>635</v>
      </c>
      <c r="W26" s="91">
        <v>604</v>
      </c>
      <c r="X26" s="57">
        <v>645</v>
      </c>
      <c r="Y26" s="57"/>
      <c r="AA26" s="25">
        <f t="shared" si="0"/>
        <v>0.80967741935483872</v>
      </c>
      <c r="AB26" s="34">
        <f t="shared" si="5"/>
        <v>0.62560000000000004</v>
      </c>
      <c r="AC26" s="28">
        <f t="shared" si="1"/>
        <v>0.66666666666666663</v>
      </c>
      <c r="AD26" s="85">
        <f t="shared" si="2"/>
        <v>1.1086614173228346</v>
      </c>
      <c r="AE26" s="94">
        <f>W26/V26</f>
        <v>0.95118110236220477</v>
      </c>
      <c r="AF26" s="26">
        <f t="shared" si="3"/>
        <v>0</v>
      </c>
      <c r="AG26" s="27">
        <f t="shared" si="4"/>
        <v>0.69363110095109082</v>
      </c>
      <c r="AH26" s="36"/>
    </row>
    <row r="27" spans="1:34" ht="27" thickBot="1" x14ac:dyDescent="0.3">
      <c r="A27" s="62" t="s">
        <v>60</v>
      </c>
      <c r="B27" s="65" t="s">
        <v>51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68">
        <v>1660</v>
      </c>
      <c r="O27" s="68">
        <v>1471</v>
      </c>
      <c r="P27" s="69">
        <v>1670</v>
      </c>
      <c r="Q27" s="69">
        <v>896</v>
      </c>
      <c r="R27" s="56">
        <v>1680</v>
      </c>
      <c r="S27" s="56">
        <v>1664</v>
      </c>
      <c r="T27" s="81">
        <v>1690</v>
      </c>
      <c r="U27" s="81">
        <v>2003</v>
      </c>
      <c r="V27" s="91">
        <v>1690</v>
      </c>
      <c r="W27" s="91">
        <v>1742</v>
      </c>
      <c r="X27" s="57">
        <v>1700</v>
      </c>
      <c r="Y27" s="57"/>
      <c r="AA27" s="25">
        <f t="shared" si="0"/>
        <v>0.886144578313253</v>
      </c>
      <c r="AB27" s="34">
        <f>Q27/P27</f>
        <v>0.5365269461077844</v>
      </c>
      <c r="AC27" s="28">
        <f t="shared" si="1"/>
        <v>0.99047619047619051</v>
      </c>
      <c r="AD27" s="85">
        <f t="shared" si="2"/>
        <v>1.185207100591716</v>
      </c>
      <c r="AE27" s="94">
        <f>W27/V27</f>
        <v>1.0307692307692307</v>
      </c>
      <c r="AF27" s="26">
        <f t="shared" si="3"/>
        <v>0</v>
      </c>
      <c r="AG27" s="27">
        <f t="shared" si="4"/>
        <v>0.77152067437636251</v>
      </c>
      <c r="AH27" s="36"/>
    </row>
    <row r="28" spans="1:34" ht="27" thickBot="1" x14ac:dyDescent="0.3">
      <c r="A28" s="62" t="s">
        <v>61</v>
      </c>
      <c r="B28" s="70" t="s">
        <v>52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68">
        <v>385</v>
      </c>
      <c r="O28" s="68">
        <v>357</v>
      </c>
      <c r="P28" s="69">
        <v>390</v>
      </c>
      <c r="Q28" s="69">
        <v>461</v>
      </c>
      <c r="R28" s="56">
        <v>395</v>
      </c>
      <c r="S28" s="56">
        <v>354</v>
      </c>
      <c r="T28" s="81">
        <v>400</v>
      </c>
      <c r="U28" s="81">
        <v>567</v>
      </c>
      <c r="V28" s="91">
        <v>400</v>
      </c>
      <c r="W28" s="91">
        <v>565</v>
      </c>
      <c r="X28" s="57">
        <v>410</v>
      </c>
      <c r="Y28" s="57"/>
      <c r="AA28" s="25">
        <f t="shared" si="0"/>
        <v>0.92727272727272725</v>
      </c>
      <c r="AB28" s="34">
        <f>Q28/P28</f>
        <v>1.1820512820512821</v>
      </c>
      <c r="AC28" s="28">
        <f t="shared" si="1"/>
        <v>0.89620253164556962</v>
      </c>
      <c r="AD28" s="85">
        <f t="shared" si="2"/>
        <v>1.4175</v>
      </c>
      <c r="AE28" s="94">
        <f>W28/V28</f>
        <v>1.4125000000000001</v>
      </c>
      <c r="AF28" s="26">
        <f t="shared" si="3"/>
        <v>0</v>
      </c>
      <c r="AG28" s="27">
        <f t="shared" si="4"/>
        <v>0.97258775682826304</v>
      </c>
      <c r="AH28" s="36"/>
    </row>
    <row r="29" spans="1:34" x14ac:dyDescent="0.25">
      <c r="AB29" s="11"/>
      <c r="AC29" s="11"/>
      <c r="AD29" s="11"/>
      <c r="AE29" s="11"/>
      <c r="AF29" s="11"/>
      <c r="AG29" s="11"/>
    </row>
    <row r="30" spans="1:34" x14ac:dyDescent="0.25">
      <c r="AB30" s="11"/>
      <c r="AC30" s="11"/>
      <c r="AD30" s="11"/>
      <c r="AE30" s="11"/>
      <c r="AF30" s="11"/>
      <c r="AG30" s="11"/>
    </row>
    <row r="31" spans="1:34" x14ac:dyDescent="0.25">
      <c r="AB31" s="11"/>
      <c r="AC31" s="11"/>
      <c r="AD31" s="11"/>
      <c r="AE31" s="11"/>
      <c r="AF31" s="11"/>
      <c r="AG31" s="11"/>
    </row>
    <row r="32" spans="1:34" x14ac:dyDescent="0.25">
      <c r="AB32" s="11"/>
      <c r="AC32" s="11"/>
      <c r="AD32" s="11"/>
      <c r="AE32" s="11"/>
      <c r="AF32" s="11"/>
      <c r="AG32" s="11"/>
    </row>
    <row r="33" spans="28:33" x14ac:dyDescent="0.25">
      <c r="AB33" s="11"/>
      <c r="AC33" s="11"/>
      <c r="AD33" s="11"/>
      <c r="AE33" s="11"/>
      <c r="AF33" s="11"/>
      <c r="AG33" s="11"/>
    </row>
    <row r="34" spans="28:33" x14ac:dyDescent="0.25">
      <c r="AB34" s="11"/>
      <c r="AC34" s="11"/>
      <c r="AD34" s="11"/>
      <c r="AE34" s="11"/>
      <c r="AF34" s="11"/>
      <c r="AG34" s="11"/>
    </row>
    <row r="35" spans="28:33" x14ac:dyDescent="0.25">
      <c r="AB35" s="11"/>
      <c r="AC35" s="11"/>
      <c r="AD35" s="11"/>
      <c r="AE35" s="11"/>
      <c r="AF35" s="11"/>
      <c r="AG35" s="11"/>
    </row>
    <row r="36" spans="28:33" x14ac:dyDescent="0.25">
      <c r="AB36" s="11"/>
      <c r="AC36" s="11"/>
      <c r="AD36" s="11"/>
      <c r="AE36" s="11"/>
      <c r="AF36" s="11"/>
      <c r="AG36" s="11"/>
    </row>
    <row r="37" spans="28:33" x14ac:dyDescent="0.25">
      <c r="AB37" s="11"/>
      <c r="AC37" s="11"/>
      <c r="AD37" s="11"/>
      <c r="AE37" s="11"/>
      <c r="AF37" s="11"/>
      <c r="AG37" s="11"/>
    </row>
    <row r="38" spans="28:33" x14ac:dyDescent="0.25">
      <c r="AB38" s="11"/>
      <c r="AC38" s="11"/>
      <c r="AD38" s="11"/>
      <c r="AE38" s="11"/>
      <c r="AF38" s="11"/>
      <c r="AG38" s="11"/>
    </row>
    <row r="39" spans="28:33" x14ac:dyDescent="0.25">
      <c r="AB39" s="11"/>
      <c r="AC39" s="11"/>
      <c r="AD39" s="11"/>
      <c r="AE39" s="11"/>
      <c r="AF39" s="11"/>
      <c r="AG39" s="11"/>
    </row>
    <row r="40" spans="28:33" x14ac:dyDescent="0.25">
      <c r="AB40" s="11"/>
      <c r="AC40" s="11"/>
      <c r="AD40" s="11"/>
      <c r="AE40" s="11"/>
      <c r="AF40" s="11"/>
      <c r="AG40" s="11"/>
    </row>
    <row r="41" spans="28:33" x14ac:dyDescent="0.25">
      <c r="AB41" s="11"/>
      <c r="AC41" s="11"/>
      <c r="AD41" s="11"/>
      <c r="AE41" s="11"/>
      <c r="AF41" s="11"/>
      <c r="AG41" s="11"/>
    </row>
    <row r="42" spans="28:33" x14ac:dyDescent="0.25">
      <c r="AB42" s="11"/>
      <c r="AC42" s="11"/>
      <c r="AD42" s="11"/>
      <c r="AE42" s="11"/>
      <c r="AF42" s="11"/>
      <c r="AG42" s="11"/>
    </row>
    <row r="43" spans="28:33" x14ac:dyDescent="0.25">
      <c r="AB43" s="11"/>
      <c r="AC43" s="11"/>
      <c r="AD43" s="11"/>
      <c r="AE43" s="11"/>
      <c r="AF43" s="11"/>
      <c r="AG43" s="11"/>
    </row>
    <row r="44" spans="28:33" x14ac:dyDescent="0.25">
      <c r="AB44" s="11"/>
      <c r="AC44" s="11"/>
      <c r="AD44" s="11"/>
      <c r="AE44" s="11"/>
      <c r="AF44" s="11"/>
      <c r="AG44" s="11"/>
    </row>
    <row r="45" spans="28:33" x14ac:dyDescent="0.25">
      <c r="AB45" s="11"/>
      <c r="AC45" s="11"/>
      <c r="AD45" s="11"/>
      <c r="AE45" s="11"/>
      <c r="AF45" s="11"/>
      <c r="AG45" s="11"/>
    </row>
    <row r="46" spans="28:33" x14ac:dyDescent="0.25">
      <c r="AB46" s="11"/>
      <c r="AC46" s="11"/>
      <c r="AD46" s="11"/>
      <c r="AE46" s="11"/>
      <c r="AF46" s="11"/>
      <c r="AG46" s="11"/>
    </row>
    <row r="47" spans="28:33" x14ac:dyDescent="0.25">
      <c r="AB47" s="11"/>
      <c r="AC47" s="11"/>
      <c r="AD47" s="11"/>
      <c r="AE47" s="11"/>
      <c r="AF47" s="11"/>
      <c r="AG47" s="11"/>
    </row>
    <row r="48" spans="28:33" x14ac:dyDescent="0.25">
      <c r="AB48" s="11"/>
      <c r="AC48" s="11"/>
      <c r="AD48" s="11"/>
      <c r="AE48" s="11"/>
      <c r="AF48" s="11"/>
      <c r="AG48" s="11"/>
    </row>
    <row r="49" spans="28:33" x14ac:dyDescent="0.25">
      <c r="AB49" s="11"/>
      <c r="AC49" s="11"/>
      <c r="AD49" s="11"/>
      <c r="AE49" s="11"/>
      <c r="AF49" s="11"/>
      <c r="AG49" s="11"/>
    </row>
    <row r="50" spans="28:33" x14ac:dyDescent="0.25">
      <c r="AB50" s="11"/>
      <c r="AC50" s="11"/>
      <c r="AD50" s="11"/>
      <c r="AE50" s="11"/>
      <c r="AF50" s="11"/>
      <c r="AG50" s="11"/>
    </row>
    <row r="51" spans="28:33" x14ac:dyDescent="0.25">
      <c r="AB51" s="11"/>
      <c r="AC51" s="11"/>
      <c r="AD51" s="11"/>
      <c r="AE51" s="11"/>
      <c r="AF51" s="11"/>
      <c r="AG51" s="11"/>
    </row>
    <row r="52" spans="28:33" x14ac:dyDescent="0.25">
      <c r="AB52" s="11"/>
      <c r="AC52" s="11"/>
      <c r="AD52" s="11"/>
      <c r="AE52" s="11"/>
      <c r="AF52" s="11"/>
      <c r="AG52" s="11"/>
    </row>
    <row r="53" spans="28:33" x14ac:dyDescent="0.25">
      <c r="AB53" s="11"/>
      <c r="AC53" s="11"/>
      <c r="AD53" s="11"/>
      <c r="AE53" s="11"/>
      <c r="AF53" s="11"/>
      <c r="AG53" s="11"/>
    </row>
    <row r="54" spans="28:33" x14ac:dyDescent="0.25">
      <c r="AB54" s="11"/>
      <c r="AC54" s="11"/>
      <c r="AD54" s="11"/>
      <c r="AE54" s="11"/>
      <c r="AF54" s="11"/>
      <c r="AG54" s="11"/>
    </row>
    <row r="55" spans="28:33" x14ac:dyDescent="0.25">
      <c r="AB55" s="11"/>
      <c r="AC55" s="11"/>
      <c r="AD55" s="11"/>
      <c r="AE55" s="11"/>
      <c r="AF55" s="11"/>
      <c r="AG55" s="11"/>
    </row>
    <row r="56" spans="28:33" x14ac:dyDescent="0.25">
      <c r="AB56" s="11"/>
      <c r="AC56" s="11"/>
      <c r="AD56" s="11"/>
      <c r="AE56" s="11"/>
      <c r="AF56" s="11"/>
      <c r="AG56" s="11"/>
    </row>
    <row r="57" spans="28:33" x14ac:dyDescent="0.25">
      <c r="AB57" s="11"/>
      <c r="AC57" s="11"/>
      <c r="AD57" s="11"/>
      <c r="AE57" s="11"/>
      <c r="AF57" s="11"/>
      <c r="AG57" s="11"/>
    </row>
    <row r="58" spans="28:33" x14ac:dyDescent="0.25">
      <c r="AB58" s="11"/>
      <c r="AC58" s="11"/>
      <c r="AD58" s="11"/>
      <c r="AE58" s="11"/>
      <c r="AF58" s="11"/>
      <c r="AG58" s="11"/>
    </row>
    <row r="59" spans="28:33" x14ac:dyDescent="0.25">
      <c r="AB59" s="11"/>
      <c r="AC59" s="11"/>
      <c r="AD59" s="11"/>
      <c r="AE59" s="11"/>
      <c r="AF59" s="11"/>
      <c r="AG59" s="11"/>
    </row>
    <row r="60" spans="28:33" x14ac:dyDescent="0.25">
      <c r="AB60" s="11"/>
      <c r="AC60" s="11"/>
      <c r="AD60" s="11"/>
      <c r="AE60" s="11"/>
      <c r="AF60" s="11"/>
      <c r="AG60" s="11"/>
    </row>
    <row r="61" spans="28:33" x14ac:dyDescent="0.25">
      <c r="AB61" s="11"/>
      <c r="AC61" s="11"/>
      <c r="AD61" s="11"/>
      <c r="AE61" s="11"/>
      <c r="AF61" s="11"/>
      <c r="AG61" s="11"/>
    </row>
    <row r="62" spans="28:33" x14ac:dyDescent="0.25">
      <c r="AB62" s="11"/>
      <c r="AC62" s="11"/>
      <c r="AD62" s="11"/>
      <c r="AE62" s="11"/>
      <c r="AF62" s="11"/>
      <c r="AG62" s="11"/>
    </row>
    <row r="63" spans="28:33" x14ac:dyDescent="0.25">
      <c r="AB63" s="11"/>
      <c r="AC63" s="11"/>
      <c r="AD63" s="11"/>
      <c r="AE63" s="11"/>
      <c r="AF63" s="11"/>
      <c r="AG63" s="11"/>
    </row>
    <row r="64" spans="28:33" x14ac:dyDescent="0.25">
      <c r="AB64" s="11"/>
      <c r="AC64" s="11"/>
      <c r="AD64" s="11"/>
      <c r="AE64" s="11"/>
      <c r="AF64" s="11"/>
      <c r="AG64" s="11"/>
    </row>
    <row r="65" spans="28:33" x14ac:dyDescent="0.25">
      <c r="AB65" s="11"/>
      <c r="AC65" s="11"/>
      <c r="AD65" s="11"/>
      <c r="AE65" s="11"/>
      <c r="AF65" s="11"/>
      <c r="AG65" s="11"/>
    </row>
    <row r="66" spans="28:33" x14ac:dyDescent="0.25">
      <c r="AB66" s="11"/>
      <c r="AC66" s="11"/>
      <c r="AD66" s="11"/>
      <c r="AE66" s="11"/>
      <c r="AF66" s="11"/>
      <c r="AG66" s="11"/>
    </row>
    <row r="67" spans="28:33" x14ac:dyDescent="0.25">
      <c r="AB67" s="11"/>
      <c r="AC67" s="11"/>
      <c r="AD67" s="11"/>
      <c r="AE67" s="11"/>
      <c r="AF67" s="11"/>
      <c r="AG67" s="11"/>
    </row>
    <row r="68" spans="28:33" x14ac:dyDescent="0.25">
      <c r="AB68" s="11"/>
      <c r="AC68" s="11"/>
      <c r="AD68" s="11"/>
      <c r="AE68" s="11"/>
      <c r="AF68" s="11"/>
      <c r="AG68" s="11"/>
    </row>
    <row r="69" spans="28:33" x14ac:dyDescent="0.25">
      <c r="AB69" s="11"/>
      <c r="AC69" s="11"/>
      <c r="AD69" s="11"/>
      <c r="AE69" s="11"/>
      <c r="AF69" s="11"/>
      <c r="AG69" s="11"/>
    </row>
    <row r="70" spans="28:33" x14ac:dyDescent="0.25">
      <c r="AB70" s="11"/>
      <c r="AC70" s="11"/>
      <c r="AD70" s="11"/>
      <c r="AE70" s="11"/>
      <c r="AF70" s="11"/>
      <c r="AG70" s="11"/>
    </row>
    <row r="71" spans="28:33" x14ac:dyDescent="0.25">
      <c r="AB71" s="11"/>
      <c r="AC71" s="11"/>
      <c r="AD71" s="11"/>
      <c r="AE71" s="11"/>
      <c r="AF71" s="11"/>
      <c r="AG71" s="11"/>
    </row>
    <row r="72" spans="28:33" x14ac:dyDescent="0.25">
      <c r="AB72" s="11"/>
      <c r="AC72" s="11"/>
      <c r="AD72" s="11"/>
      <c r="AE72" s="11"/>
      <c r="AF72" s="11"/>
      <c r="AG72" s="11"/>
    </row>
    <row r="73" spans="28:33" x14ac:dyDescent="0.25">
      <c r="AB73" s="11"/>
      <c r="AC73" s="11"/>
      <c r="AD73" s="11"/>
      <c r="AE73" s="11"/>
      <c r="AF73" s="11"/>
      <c r="AG73" s="11"/>
    </row>
    <row r="74" spans="28:33" x14ac:dyDescent="0.25">
      <c r="AB74" s="11"/>
      <c r="AC74" s="11"/>
      <c r="AD74" s="11"/>
      <c r="AE74" s="11"/>
      <c r="AF74" s="11"/>
      <c r="AG74" s="11"/>
    </row>
    <row r="75" spans="28:33" x14ac:dyDescent="0.25">
      <c r="AB75" s="11"/>
      <c r="AC75" s="11"/>
      <c r="AD75" s="11"/>
      <c r="AE75" s="11"/>
      <c r="AF75" s="11"/>
      <c r="AG75" s="11"/>
    </row>
    <row r="76" spans="28:33" x14ac:dyDescent="0.25">
      <c r="AB76" s="11"/>
      <c r="AC76" s="11"/>
      <c r="AD76" s="11"/>
      <c r="AE76" s="11"/>
      <c r="AF76" s="11"/>
      <c r="AG76" s="11"/>
    </row>
    <row r="77" spans="28:33" x14ac:dyDescent="0.25">
      <c r="AB77" s="11"/>
      <c r="AC77" s="11"/>
      <c r="AD77" s="11"/>
      <c r="AE77" s="11"/>
      <c r="AF77" s="11"/>
      <c r="AG77" s="11"/>
    </row>
    <row r="78" spans="28:33" x14ac:dyDescent="0.25">
      <c r="AB78" s="11"/>
      <c r="AC78" s="11"/>
      <c r="AD78" s="11"/>
      <c r="AE78" s="11"/>
      <c r="AF78" s="11"/>
      <c r="AG78" s="11"/>
    </row>
    <row r="79" spans="28:33" x14ac:dyDescent="0.25">
      <c r="AB79" s="11"/>
      <c r="AC79" s="11"/>
      <c r="AD79" s="11"/>
      <c r="AE79" s="11"/>
      <c r="AF79" s="11"/>
      <c r="AG79" s="11"/>
    </row>
    <row r="80" spans="28:33" x14ac:dyDescent="0.25">
      <c r="AB80" s="11"/>
      <c r="AC80" s="11"/>
      <c r="AD80" s="11"/>
      <c r="AE80" s="11"/>
      <c r="AF80" s="11"/>
      <c r="AG80" s="11"/>
    </row>
    <row r="81" spans="28:33" x14ac:dyDescent="0.25">
      <c r="AB81" s="11"/>
      <c r="AC81" s="11"/>
      <c r="AD81" s="11"/>
      <c r="AE81" s="11"/>
      <c r="AF81" s="11"/>
      <c r="AG81" s="11"/>
    </row>
    <row r="82" spans="28:33" x14ac:dyDescent="0.25">
      <c r="AB82" s="11"/>
      <c r="AC82" s="11"/>
      <c r="AD82" s="11"/>
      <c r="AE82" s="11"/>
      <c r="AF82" s="11"/>
      <c r="AG82" s="11"/>
    </row>
    <row r="83" spans="28:33" x14ac:dyDescent="0.25">
      <c r="AB83" s="11"/>
      <c r="AC83" s="11"/>
      <c r="AD83" s="11"/>
      <c r="AE83" s="11"/>
      <c r="AF83" s="11"/>
      <c r="AG83" s="11"/>
    </row>
    <row r="84" spans="28:33" x14ac:dyDescent="0.25">
      <c r="AB84" s="11"/>
      <c r="AC84" s="11"/>
      <c r="AD84" s="11"/>
      <c r="AE84" s="11"/>
      <c r="AF84" s="11"/>
      <c r="AG84" s="11"/>
    </row>
  </sheetData>
  <mergeCells count="7">
    <mergeCell ref="A16:Y16"/>
    <mergeCell ref="A7:Y7"/>
    <mergeCell ref="D1:Y4"/>
    <mergeCell ref="A1:A5"/>
    <mergeCell ref="B1:B5"/>
    <mergeCell ref="C1:C5"/>
    <mergeCell ref="A10:Y10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5"/>
  <sheetViews>
    <sheetView view="pageBreakPreview" topLeftCell="B1" zoomScale="80" zoomScaleNormal="100" zoomScaleSheetLayoutView="80" workbookViewId="0">
      <selection activeCell="AE12" sqref="AE12"/>
    </sheetView>
  </sheetViews>
  <sheetFormatPr defaultRowHeight="15" x14ac:dyDescent="0.25"/>
  <cols>
    <col min="2" max="2" width="32.85546875" style="11" customWidth="1"/>
    <col min="4" max="13" width="0" hidden="1" customWidth="1"/>
    <col min="18" max="18" width="13.7109375" customWidth="1"/>
    <col min="19" max="19" width="14.42578125" customWidth="1"/>
    <col min="20" max="20" width="14.28515625" style="11" customWidth="1"/>
    <col min="21" max="21" width="15" style="11" customWidth="1"/>
    <col min="22" max="22" width="14.28515625" style="11" customWidth="1"/>
    <col min="23" max="23" width="13.85546875" style="11" customWidth="1"/>
    <col min="24" max="24" width="14.28515625" style="11" customWidth="1"/>
    <col min="25" max="25" width="8.85546875" style="11"/>
    <col min="27" max="27" width="10.28515625" bestFit="1" customWidth="1"/>
    <col min="29" max="29" width="9.28515625" customWidth="1"/>
  </cols>
  <sheetData>
    <row r="1" spans="1:33" ht="15" customHeight="1" x14ac:dyDescent="0.25">
      <c r="A1" s="120" t="s">
        <v>0</v>
      </c>
      <c r="B1" s="128" t="s">
        <v>1</v>
      </c>
      <c r="C1" s="120" t="s">
        <v>2</v>
      </c>
      <c r="D1" s="129" t="s">
        <v>13</v>
      </c>
      <c r="E1" s="130"/>
      <c r="F1" s="130"/>
      <c r="G1" s="130"/>
      <c r="H1" s="131"/>
      <c r="I1" s="131"/>
      <c r="J1" s="131"/>
      <c r="K1" s="131"/>
      <c r="L1" s="131"/>
      <c r="M1" s="131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AA1" s="127" t="s">
        <v>27</v>
      </c>
      <c r="AB1" s="127"/>
      <c r="AC1" s="127"/>
      <c r="AD1" s="127"/>
      <c r="AE1" s="127"/>
    </row>
    <row r="2" spans="1:33" x14ac:dyDescent="0.25">
      <c r="A2" s="120"/>
      <c r="B2" s="128"/>
      <c r="C2" s="120"/>
      <c r="D2" s="129"/>
      <c r="E2" s="130"/>
      <c r="F2" s="130"/>
      <c r="G2" s="130"/>
      <c r="H2" s="131"/>
      <c r="I2" s="131"/>
      <c r="J2" s="131"/>
      <c r="K2" s="131"/>
      <c r="L2" s="131"/>
      <c r="M2" s="131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AA2" s="127"/>
      <c r="AB2" s="127"/>
      <c r="AC2" s="127"/>
      <c r="AD2" s="127"/>
      <c r="AE2" s="127"/>
    </row>
    <row r="3" spans="1:33" x14ac:dyDescent="0.25">
      <c r="A3" s="120"/>
      <c r="B3" s="128"/>
      <c r="C3" s="120"/>
      <c r="D3" s="129"/>
      <c r="E3" s="130"/>
      <c r="F3" s="130"/>
      <c r="G3" s="130"/>
      <c r="H3" s="131"/>
      <c r="I3" s="131"/>
      <c r="J3" s="131"/>
      <c r="K3" s="131"/>
      <c r="L3" s="131"/>
      <c r="M3" s="131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AA3" s="127"/>
      <c r="AB3" s="127"/>
      <c r="AC3" s="127"/>
      <c r="AD3" s="127"/>
      <c r="AE3" s="127"/>
    </row>
    <row r="4" spans="1:33" x14ac:dyDescent="0.25">
      <c r="A4" s="120"/>
      <c r="B4" s="128"/>
      <c r="C4" s="120"/>
      <c r="D4" s="133"/>
      <c r="E4" s="134"/>
      <c r="F4" s="134"/>
      <c r="G4" s="134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AA4" s="127"/>
      <c r="AB4" s="127"/>
      <c r="AC4" s="127"/>
      <c r="AD4" s="127"/>
      <c r="AE4" s="127"/>
    </row>
    <row r="5" spans="1:33" ht="30" x14ac:dyDescent="0.3">
      <c r="A5" s="120"/>
      <c r="B5" s="128"/>
      <c r="C5" s="120"/>
      <c r="D5" s="3" t="s">
        <v>3</v>
      </c>
      <c r="E5" s="3" t="s">
        <v>4</v>
      </c>
      <c r="F5" s="97" t="s">
        <v>5</v>
      </c>
      <c r="G5" s="97" t="s">
        <v>6</v>
      </c>
      <c r="H5" s="97" t="s">
        <v>7</v>
      </c>
      <c r="I5" s="97" t="s">
        <v>8</v>
      </c>
      <c r="J5" s="97" t="s">
        <v>9</v>
      </c>
      <c r="K5" s="97" t="s">
        <v>10</v>
      </c>
      <c r="L5" s="97" t="s">
        <v>11</v>
      </c>
      <c r="M5" s="97" t="s">
        <v>12</v>
      </c>
      <c r="N5" s="3" t="s">
        <v>15</v>
      </c>
      <c r="O5" s="3" t="s">
        <v>16</v>
      </c>
      <c r="P5" s="97" t="s">
        <v>17</v>
      </c>
      <c r="Q5" s="97" t="s">
        <v>18</v>
      </c>
      <c r="R5" s="97" t="s">
        <v>19</v>
      </c>
      <c r="S5" s="97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30" t="s">
        <v>67</v>
      </c>
      <c r="AB5" s="31"/>
      <c r="AC5" s="31"/>
      <c r="AD5" s="31"/>
      <c r="AE5" s="31"/>
      <c r="AF5" s="31"/>
      <c r="AG5" s="74" t="s">
        <v>68</v>
      </c>
    </row>
    <row r="6" spans="1:33" ht="14.45" x14ac:dyDescent="0.3">
      <c r="A6" s="97">
        <v>1</v>
      </c>
      <c r="B6" s="10">
        <v>2</v>
      </c>
      <c r="C6" s="97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80">
        <v>10</v>
      </c>
      <c r="U6" s="80">
        <v>11</v>
      </c>
      <c r="V6" s="90">
        <v>12</v>
      </c>
      <c r="W6" s="90">
        <v>13</v>
      </c>
      <c r="X6" s="39">
        <v>14</v>
      </c>
      <c r="Y6" s="39">
        <v>15</v>
      </c>
      <c r="AA6" s="23">
        <v>2019</v>
      </c>
      <c r="AB6" s="33">
        <v>2020</v>
      </c>
      <c r="AC6" s="71">
        <v>2021</v>
      </c>
      <c r="AD6" s="84">
        <v>2022</v>
      </c>
      <c r="AE6" s="93">
        <v>2023</v>
      </c>
      <c r="AF6">
        <v>2024</v>
      </c>
      <c r="AG6" s="74"/>
    </row>
    <row r="7" spans="1:33" x14ac:dyDescent="0.25">
      <c r="A7" s="118" t="s">
        <v>28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AA7" s="23"/>
      <c r="AB7" s="33"/>
      <c r="AC7" s="71"/>
      <c r="AD7" s="84"/>
      <c r="AE7" s="93"/>
      <c r="AG7" s="74"/>
    </row>
    <row r="8" spans="1:33" ht="61.5" customHeight="1" thickBot="1" x14ac:dyDescent="0.3">
      <c r="A8" s="14">
        <v>2</v>
      </c>
      <c r="B8" s="99" t="s">
        <v>73</v>
      </c>
      <c r="C8" s="2" t="s">
        <v>72</v>
      </c>
      <c r="D8" s="4"/>
      <c r="E8" s="4"/>
      <c r="F8" s="6"/>
      <c r="G8" s="6"/>
      <c r="H8" s="41"/>
      <c r="I8" s="41"/>
      <c r="J8" s="42"/>
      <c r="K8" s="42"/>
      <c r="L8" s="43"/>
      <c r="M8" s="43"/>
      <c r="N8" s="17">
        <v>28593.57</v>
      </c>
      <c r="O8" s="17">
        <v>27953.89</v>
      </c>
      <c r="P8" s="18">
        <v>33426.74</v>
      </c>
      <c r="Q8" s="18">
        <v>32536.26</v>
      </c>
      <c r="R8" s="44">
        <v>36714901.479999997</v>
      </c>
      <c r="S8" s="44">
        <v>36710830.060000002</v>
      </c>
      <c r="T8" s="86">
        <v>38605657.770000003</v>
      </c>
      <c r="U8" s="86">
        <v>38443166.780000001</v>
      </c>
      <c r="V8" s="95">
        <v>58273323.299999997</v>
      </c>
      <c r="W8" s="95">
        <v>58121432.649999999</v>
      </c>
      <c r="X8" s="45">
        <v>18977030.219999999</v>
      </c>
      <c r="Y8" s="45"/>
      <c r="AA8" s="32">
        <f>O8/N8</f>
        <v>0.9776285367654336</v>
      </c>
      <c r="AB8" s="37">
        <f>Q8/P8</f>
        <v>0.97336024990770864</v>
      </c>
      <c r="AC8" s="72">
        <f>S8/R8</f>
        <v>0.99988910715170476</v>
      </c>
      <c r="AD8" s="88">
        <f>U8/T8</f>
        <v>0.99579100579070379</v>
      </c>
      <c r="AE8" s="98">
        <f>W8/V8</f>
        <v>0.99739347884420382</v>
      </c>
      <c r="AF8" s="73">
        <f>Y8/X8</f>
        <v>0</v>
      </c>
      <c r="AG8" s="74">
        <f>(AA8+AB8+AC8+AD8+AE8+AF8)/6</f>
        <v>0.8240103964099591</v>
      </c>
    </row>
    <row r="9" spans="1:33" ht="15.75" thickBot="1" x14ac:dyDescent="0.3">
      <c r="A9" s="118" t="s">
        <v>31</v>
      </c>
      <c r="B9" s="125"/>
      <c r="C9" s="125"/>
      <c r="D9" s="125"/>
      <c r="E9" s="125"/>
      <c r="F9" s="125"/>
      <c r="G9" s="125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33" ht="39" thickBot="1" x14ac:dyDescent="0.3">
      <c r="A10" s="13">
        <v>1</v>
      </c>
      <c r="B10" s="100" t="s">
        <v>74</v>
      </c>
      <c r="C10" s="2"/>
      <c r="D10" s="4"/>
      <c r="E10" s="4"/>
      <c r="F10" s="6"/>
      <c r="G10" s="6"/>
      <c r="H10" s="41"/>
      <c r="I10" s="41"/>
      <c r="J10" s="42"/>
      <c r="K10" s="42"/>
      <c r="L10" s="43"/>
      <c r="M10" s="43"/>
      <c r="N10" s="17">
        <v>7817.14</v>
      </c>
      <c r="O10" s="17">
        <v>7547.28</v>
      </c>
      <c r="P10" s="18">
        <v>10600.84</v>
      </c>
      <c r="Q10" s="18">
        <v>10325.94</v>
      </c>
      <c r="R10" s="44">
        <v>10285368.91</v>
      </c>
      <c r="S10" s="44">
        <v>10285368.210000001</v>
      </c>
      <c r="T10" s="86">
        <v>13071142.35</v>
      </c>
      <c r="U10" s="86">
        <v>13016346.210000001</v>
      </c>
      <c r="V10" s="95">
        <v>12440607.449999999</v>
      </c>
      <c r="W10" s="95">
        <v>12406761.109999999</v>
      </c>
      <c r="X10" s="45">
        <v>5482189.4000000004</v>
      </c>
      <c r="Y10" s="45"/>
      <c r="Z10" s="29"/>
    </row>
    <row r="11" spans="1:33" ht="51.75" thickBot="1" x14ac:dyDescent="0.3">
      <c r="A11" s="15" t="s">
        <v>37</v>
      </c>
      <c r="B11" s="101" t="s">
        <v>75</v>
      </c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17"/>
      <c r="O11" s="17"/>
      <c r="P11" s="18"/>
      <c r="Q11" s="18"/>
      <c r="R11" s="19"/>
      <c r="S11" s="19"/>
      <c r="T11" s="87"/>
      <c r="U11" s="87"/>
      <c r="V11" s="96"/>
      <c r="W11" s="96"/>
      <c r="X11" s="40"/>
      <c r="Y11" s="40"/>
    </row>
    <row r="12" spans="1:33" ht="15.75" thickBot="1" x14ac:dyDescent="0.3">
      <c r="A12" s="133" t="s">
        <v>41</v>
      </c>
      <c r="B12" s="134"/>
      <c r="C12" s="134"/>
      <c r="D12" s="134"/>
      <c r="E12" s="134"/>
      <c r="F12" s="134"/>
      <c r="G12" s="134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</row>
    <row r="13" spans="1:33" ht="39" thickBot="1" x14ac:dyDescent="0.3">
      <c r="A13" s="16">
        <v>2</v>
      </c>
      <c r="B13" s="100" t="s">
        <v>76</v>
      </c>
      <c r="C13" s="2"/>
      <c r="D13" s="4"/>
      <c r="E13" s="4"/>
      <c r="F13" s="6"/>
      <c r="G13" s="6"/>
      <c r="H13" s="7"/>
      <c r="I13" s="7"/>
      <c r="J13" s="9"/>
      <c r="K13" s="9"/>
      <c r="L13" s="8"/>
      <c r="M13" s="8"/>
      <c r="N13" s="17">
        <v>20776.43</v>
      </c>
      <c r="O13" s="17">
        <v>20406.61</v>
      </c>
      <c r="P13" s="18">
        <v>22825.9</v>
      </c>
      <c r="Q13" s="18">
        <v>22210.32</v>
      </c>
      <c r="R13" s="44">
        <v>26429532.57</v>
      </c>
      <c r="S13" s="44">
        <v>26425461.850000001</v>
      </c>
      <c r="T13" s="86">
        <v>25534515.420000002</v>
      </c>
      <c r="U13" s="86">
        <v>25192720.559999999</v>
      </c>
      <c r="V13" s="95">
        <v>45832715.850000001</v>
      </c>
      <c r="W13" s="95">
        <v>45714671.539999999</v>
      </c>
      <c r="X13" s="45">
        <v>13494840.619999999</v>
      </c>
      <c r="Y13" s="45"/>
    </row>
    <row r="14" spans="1:33" ht="39" thickBot="1" x14ac:dyDescent="0.3">
      <c r="A14" s="15" t="s">
        <v>54</v>
      </c>
      <c r="B14" s="102" t="s">
        <v>77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17"/>
      <c r="O14" s="17"/>
      <c r="P14" s="18"/>
      <c r="Q14" s="18"/>
      <c r="R14" s="19"/>
      <c r="S14" s="19"/>
      <c r="T14" s="87"/>
      <c r="U14" s="87"/>
      <c r="V14" s="96"/>
      <c r="W14" s="96"/>
      <c r="X14" s="40"/>
      <c r="Y14" s="40"/>
    </row>
    <row r="15" spans="1:33" ht="15" customHeight="1" thickBot="1" x14ac:dyDescent="0.3">
      <c r="A15" s="15">
        <v>3</v>
      </c>
      <c r="B15" s="102" t="s">
        <v>78</v>
      </c>
      <c r="C15" s="2"/>
      <c r="D15" s="4"/>
      <c r="E15" s="4"/>
      <c r="F15" s="6"/>
      <c r="G15" s="6"/>
      <c r="H15" s="7"/>
      <c r="I15" s="7"/>
      <c r="J15" s="9"/>
      <c r="K15" s="9"/>
      <c r="L15" s="8"/>
      <c r="M15" s="8"/>
      <c r="N15" s="17"/>
      <c r="O15" s="17"/>
      <c r="P15" s="18"/>
      <c r="Q15" s="18"/>
      <c r="R15" s="19"/>
      <c r="S15" s="19"/>
      <c r="T15" s="87"/>
      <c r="U15" s="87"/>
      <c r="V15" s="96"/>
      <c r="W15" s="96"/>
      <c r="X15" s="40"/>
      <c r="Y15" s="40"/>
    </row>
    <row r="16" spans="1:33" ht="51" x14ac:dyDescent="0.25">
      <c r="A16" s="103" t="s">
        <v>55</v>
      </c>
      <c r="B16" s="104" t="s">
        <v>79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8"/>
      <c r="N16" s="17"/>
      <c r="O16" s="17"/>
      <c r="P16" s="18"/>
      <c r="Q16" s="18"/>
      <c r="R16" s="19"/>
      <c r="S16" s="19"/>
      <c r="T16" s="87"/>
      <c r="U16" s="87"/>
      <c r="V16" s="96"/>
      <c r="W16" s="96"/>
      <c r="X16" s="40"/>
      <c r="Y16" s="40"/>
    </row>
    <row r="17" spans="1:25" s="108" customFormat="1" ht="14.45" x14ac:dyDescent="0.3">
      <c r="A17" s="105" t="s">
        <v>56</v>
      </c>
      <c r="B17" s="106"/>
      <c r="C17" s="107"/>
      <c r="D17" s="107"/>
      <c r="E17" s="107"/>
      <c r="F17" s="107"/>
      <c r="G17" s="107"/>
      <c r="N17" s="109"/>
      <c r="O17" s="109"/>
      <c r="P17" s="109"/>
      <c r="Q17" s="109"/>
      <c r="R17" s="110"/>
      <c r="S17" s="110"/>
      <c r="T17" s="110"/>
      <c r="U17" s="110"/>
      <c r="V17" s="110"/>
      <c r="W17" s="110"/>
      <c r="X17" s="110"/>
      <c r="Y17" s="110"/>
    </row>
    <row r="18" spans="1:25" s="108" customFormat="1" ht="14.45" x14ac:dyDescent="0.3">
      <c r="A18" s="105" t="s">
        <v>57</v>
      </c>
      <c r="B18" s="106"/>
      <c r="C18" s="107"/>
      <c r="D18" s="107"/>
      <c r="E18" s="107"/>
      <c r="F18" s="107"/>
      <c r="G18" s="107"/>
      <c r="N18" s="109"/>
      <c r="O18" s="109"/>
      <c r="P18" s="109"/>
      <c r="Q18" s="109"/>
      <c r="R18" s="110"/>
      <c r="S18" s="110"/>
      <c r="T18" s="110"/>
      <c r="U18" s="110"/>
      <c r="V18" s="110"/>
      <c r="W18" s="110"/>
      <c r="X18" s="110"/>
      <c r="Y18" s="110"/>
    </row>
    <row r="19" spans="1:25" s="108" customFormat="1" ht="14.45" x14ac:dyDescent="0.3">
      <c r="A19" s="105">
        <v>4</v>
      </c>
      <c r="B19" s="111"/>
      <c r="C19" s="107"/>
      <c r="D19" s="107"/>
      <c r="E19" s="107"/>
      <c r="F19" s="107"/>
      <c r="G19" s="107"/>
      <c r="N19" s="109"/>
      <c r="O19" s="109"/>
      <c r="P19" s="109"/>
      <c r="Q19" s="109"/>
      <c r="R19" s="110"/>
      <c r="S19" s="110"/>
      <c r="T19" s="110"/>
      <c r="U19" s="110"/>
      <c r="V19" s="110"/>
      <c r="W19" s="110"/>
      <c r="X19" s="110"/>
      <c r="Y19" s="110"/>
    </row>
    <row r="20" spans="1:25" s="108" customFormat="1" x14ac:dyDescent="0.25">
      <c r="A20" s="105" t="s">
        <v>58</v>
      </c>
      <c r="B20" s="106"/>
      <c r="C20" s="107"/>
      <c r="D20" s="107"/>
      <c r="E20" s="107"/>
      <c r="F20" s="107"/>
      <c r="G20" s="107"/>
      <c r="N20" s="109"/>
      <c r="O20" s="109"/>
      <c r="P20" s="109"/>
      <c r="Q20" s="109"/>
      <c r="R20" s="110"/>
      <c r="S20" s="110"/>
      <c r="T20" s="110"/>
      <c r="U20" s="110"/>
      <c r="V20" s="110"/>
      <c r="W20" s="110"/>
      <c r="X20" s="110"/>
      <c r="Y20" s="110"/>
    </row>
    <row r="21" spans="1:25" s="108" customFormat="1" x14ac:dyDescent="0.25">
      <c r="A21" s="105">
        <v>5</v>
      </c>
      <c r="B21" s="111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</row>
    <row r="22" spans="1:25" s="113" customFormat="1" x14ac:dyDescent="0.25">
      <c r="A22" s="112" t="s">
        <v>59</v>
      </c>
      <c r="B22" s="106"/>
      <c r="N22" s="114"/>
      <c r="O22" s="114"/>
      <c r="P22" s="114"/>
      <c r="Q22" s="114"/>
      <c r="R22" s="114"/>
      <c r="S22" s="114"/>
      <c r="T22" s="110"/>
      <c r="U22" s="110"/>
      <c r="V22" s="110"/>
      <c r="W22" s="110"/>
      <c r="X22" s="110"/>
      <c r="Y22" s="110"/>
    </row>
    <row r="23" spans="1:25" s="113" customFormat="1" x14ac:dyDescent="0.25">
      <c r="A23" s="112" t="s">
        <v>60</v>
      </c>
      <c r="B23" s="106"/>
      <c r="N23" s="114"/>
      <c r="O23" s="114"/>
      <c r="P23" s="114"/>
      <c r="Q23" s="114"/>
      <c r="R23" s="114"/>
      <c r="S23" s="114"/>
      <c r="T23" s="110"/>
      <c r="U23" s="110"/>
      <c r="V23" s="110"/>
      <c r="W23" s="110"/>
      <c r="X23" s="110"/>
      <c r="Y23" s="110"/>
    </row>
    <row r="24" spans="1:25" s="113" customFormat="1" x14ac:dyDescent="0.25">
      <c r="A24" s="112" t="s">
        <v>61</v>
      </c>
      <c r="B24" s="106"/>
      <c r="N24" s="114"/>
      <c r="O24" s="114"/>
      <c r="P24" s="114"/>
      <c r="Q24" s="114"/>
      <c r="R24" s="114"/>
      <c r="S24" s="114"/>
      <c r="T24" s="110"/>
      <c r="U24" s="110"/>
      <c r="V24" s="110"/>
      <c r="W24" s="110"/>
      <c r="X24" s="110"/>
      <c r="Y24" s="110"/>
    </row>
    <row r="25" spans="1:25" s="113" customFormat="1" x14ac:dyDescent="0.25">
      <c r="B25" s="108"/>
      <c r="T25" s="108"/>
      <c r="U25" s="108"/>
      <c r="V25" s="108"/>
      <c r="W25" s="108"/>
      <c r="X25" s="108"/>
      <c r="Y25" s="108"/>
    </row>
  </sheetData>
  <mergeCells count="8">
    <mergeCell ref="A12:Y12"/>
    <mergeCell ref="A7:Y7"/>
    <mergeCell ref="A9:Y9"/>
    <mergeCell ref="AA1:AE4"/>
    <mergeCell ref="A1:A5"/>
    <mergeCell ref="B1:B5"/>
    <mergeCell ref="C1:C5"/>
    <mergeCell ref="D1:Y4"/>
  </mergeCells>
  <pageMargins left="0.7" right="0.7" top="0.75" bottom="0.75" header="0.3" footer="0.3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2020-01-15T01:44:59Z</cp:lastPrinted>
  <dcterms:created xsi:type="dcterms:W3CDTF">2019-01-15T02:00:14Z</dcterms:created>
  <dcterms:modified xsi:type="dcterms:W3CDTF">2024-03-05T00:19:26Z</dcterms:modified>
</cp:coreProperties>
</file>