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440" windowHeight="12585"/>
  </bookViews>
  <sheets>
    <sheet name="целевые показатели" sheetId="1" r:id="rId1"/>
    <sheet name="финансовые показатели" sheetId="2" r:id="rId2"/>
  </sheets>
  <calcPr calcId="145621"/>
</workbook>
</file>

<file path=xl/calcChain.xml><?xml version="1.0" encoding="utf-8"?>
<calcChain xmlns="http://schemas.openxmlformats.org/spreadsheetml/2006/main">
  <c r="Y8" i="1" l="1"/>
  <c r="Y13" i="1"/>
  <c r="Y12" i="1"/>
  <c r="Y11" i="1"/>
  <c r="W18" i="1"/>
  <c r="W17" i="1"/>
  <c r="W16" i="1"/>
  <c r="W15" i="1"/>
  <c r="W14" i="1"/>
  <c r="W13" i="1"/>
  <c r="W12" i="1"/>
  <c r="W11" i="1"/>
  <c r="W9" i="1"/>
  <c r="W8" i="1"/>
  <c r="Z8" i="1" l="1"/>
  <c r="Z13" i="1"/>
  <c r="Z12" i="1"/>
  <c r="T14" i="1"/>
  <c r="T16" i="1"/>
  <c r="T17" i="1"/>
  <c r="T18" i="1"/>
  <c r="T9" i="1"/>
  <c r="T8" i="1"/>
  <c r="S8" i="1"/>
  <c r="T8" i="2"/>
  <c r="J18" i="2" l="1"/>
  <c r="K18" i="2"/>
  <c r="I18" i="2"/>
  <c r="Z11" i="1" l="1"/>
  <c r="S9" i="1"/>
  <c r="S14" i="1"/>
  <c r="S16" i="1"/>
  <c r="S17" i="1"/>
  <c r="S18" i="1"/>
  <c r="S8" i="2" l="1"/>
  <c r="Q8" i="2"/>
  <c r="H18" i="2" l="1"/>
  <c r="R14" i="1" l="1"/>
  <c r="R11" i="1"/>
  <c r="R12" i="1"/>
  <c r="R16" i="1"/>
  <c r="R17" i="1"/>
  <c r="R18" i="1"/>
  <c r="R9" i="1"/>
  <c r="Q9" i="1"/>
  <c r="G8" i="2" l="1"/>
  <c r="R8" i="2" s="1"/>
  <c r="F18" i="2"/>
  <c r="G18" i="2"/>
  <c r="Q18" i="1" l="1"/>
  <c r="Q14" i="1" l="1"/>
  <c r="Q16" i="1"/>
  <c r="Q17" i="1"/>
  <c r="V8" i="2" l="1"/>
  <c r="U8" i="2"/>
  <c r="W8" i="2"/>
  <c r="E8" i="2" l="1"/>
  <c r="E18" i="2" l="1"/>
  <c r="D8" i="2"/>
  <c r="D18" i="2" s="1"/>
</calcChain>
</file>

<file path=xl/sharedStrings.xml><?xml version="1.0" encoding="utf-8"?>
<sst xmlns="http://schemas.openxmlformats.org/spreadsheetml/2006/main" count="91" uniqueCount="61">
  <si>
    <t>№ п/п</t>
  </si>
  <si>
    <t>Ед. изм.</t>
  </si>
  <si>
    <t>1.</t>
  </si>
  <si>
    <t>2.</t>
  </si>
  <si>
    <t xml:space="preserve">Наименование показателя результативности 
</t>
  </si>
  <si>
    <t>Значение финансовых показателей результативности  (тыс. руб.)</t>
  </si>
  <si>
    <t>план на 2019</t>
  </si>
  <si>
    <t>Факт 2019</t>
  </si>
  <si>
    <t>тыс.руб.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</si>
  <si>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</si>
  <si>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</si>
  <si>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</si>
  <si>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</si>
  <si>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</si>
  <si>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</si>
  <si>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</si>
  <si>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</si>
  <si>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</si>
  <si>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</si>
  <si>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Муниципальная программа "Охрана окружающей среды на территории муниципального образования слюдянский район"  на 2019-2024 годы"</t>
  </si>
  <si>
    <t>1. Основное мероприятие: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</si>
  <si>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1.1  Софинансирование капитальных вложений в объекты муниципальной собственности в сфере охраны окружающей среды муниципального образования Слюдянский район</t>
  </si>
  <si>
    <t>1.2.  Строительство лицензированного места складирования твердых коммунальных отходов (ТКО) на территории муниципального района – полигона ТКО</t>
  </si>
  <si>
    <r>
      <t>1.3. </t>
    </r>
    <r>
      <rPr>
        <sz val="10"/>
        <color rgb="FF111111"/>
        <rFont val="Times New Roman"/>
        <family val="1"/>
        <charset val="204"/>
      </rPr>
      <t>Строительство и оборудование мест сбора твердых коммунальных отходов в границах населенных пунктов сельских поселений муниципального района (контейнерных площадок)</t>
    </r>
  </si>
  <si>
    <t>1.5. Утилизация  ртутьсодержащих приборов и ламп</t>
  </si>
  <si>
    <t>1.6. Софинансирование мероприятий по сбору, транспортированию и утилизации (захоронение) твердых коммунальных отходов с несанкционированных мест размещения отходов</t>
  </si>
  <si>
    <t>2. Основное мероприятие: Организация экологического воспитания и формирование экологической культуры в области обращения с твердыми коммунальными отходами</t>
  </si>
  <si>
    <t>2.1.  Вовлечение в систему экологического образования детей, формирование экологической культуры</t>
  </si>
  <si>
    <t>2.2. Проведение экологических мероприятий (конкурсов, викторин, и т.п.)</t>
  </si>
  <si>
    <t>ИТОГО</t>
  </si>
  <si>
    <t>единиц</t>
  </si>
  <si>
    <t>человек</t>
  </si>
  <si>
    <r>
      <t>1.4. </t>
    </r>
    <r>
      <rPr>
        <sz val="10"/>
        <color rgb="FF111111"/>
        <rFont val="Times New Roman"/>
        <family val="1"/>
        <charset val="204"/>
      </rPr>
      <t>Ликвидация несанкционированных мест размещения твердых коммунальных отходов в границах населенных пунктов сельских поселений муниципального района</t>
    </r>
  </si>
  <si>
    <t xml:space="preserve">Сокращение объема  не переработанных и не размещенных на полигонах   отходов (ТКО) </t>
  </si>
  <si>
    <t>%</t>
  </si>
  <si>
    <t>Количество утилизированных  ртутьсодержащих приборов и ламп</t>
  </si>
  <si>
    <t xml:space="preserve">Ед. </t>
  </si>
  <si>
    <r>
      <t>Значение показателей результативности (</t>
    </r>
    <r>
      <rPr>
        <b/>
        <sz val="12"/>
        <color theme="1"/>
        <rFont val="Times New Roman"/>
        <family val="1"/>
        <charset val="204"/>
      </rPr>
      <t>целевые показатели</t>
    </r>
    <r>
      <rPr>
        <sz val="12"/>
        <color theme="1"/>
        <rFont val="Times New Roman"/>
        <family val="1"/>
        <charset val="204"/>
      </rPr>
      <t>)</t>
    </r>
  </si>
  <si>
    <t>Сдп</t>
  </si>
  <si>
    <t>Сдц общий</t>
  </si>
  <si>
    <t xml:space="preserve">Эмп </t>
  </si>
  <si>
    <t>Уровень финансирования</t>
  </si>
  <si>
    <t>Уф общий</t>
  </si>
  <si>
    <t>Целевые показатели мероприятий муниципальной программы</t>
  </si>
  <si>
    <t>Софинансирование капитальных вложений в объекты муниципальной собственности в сфере охраны окружающей среды муниципального образования Слюдянский район</t>
  </si>
  <si>
    <t>Строительство лицензированного места складирования твердых коммунальных отходов (ТКО) на территории муниципального района – полигона ТКО.</t>
  </si>
  <si>
    <t>Строительство и оборудование мест сбора твердых коммунальных отходов в границах населенных пунктов сельских поселений муниципального района (контейнерных площадок)</t>
  </si>
  <si>
    <t>Ликвидация несанкционированных мест размещения твердых коммунальных отходов в границах населенных пунктов городских, сельских поселений муниципального района</t>
  </si>
  <si>
    <t>Софинансирование мероприятий по сбору, транспортированию и утилизации (захоронение) твердых коммунальных отходов с несанкционированных мест размещения отходов</t>
  </si>
  <si>
    <t>Утилизация  ртутьсодержащих приборов и ламп</t>
  </si>
  <si>
    <t>Вовлечение в систему экологического образования детей, формирование экологической культуры</t>
  </si>
  <si>
    <t>Проведение экологических мероприятий (конкурсов, викторин, и т.п.)</t>
  </si>
  <si>
    <t>68</t>
  </si>
  <si>
    <t>А.В. Шехин</t>
  </si>
  <si>
    <t xml:space="preserve">Заместитель начальника управления стратегического и инфраструктурного развития, главный архитектор Слюдянского муниципального района                                                                                                       </t>
  </si>
  <si>
    <t>1</t>
  </si>
  <si>
    <t>эффективная</t>
  </si>
  <si>
    <t>высокоэффетивная</t>
  </si>
  <si>
    <t>год</t>
  </si>
  <si>
    <t>Сдц (2019-2024)</t>
  </si>
  <si>
    <t>Общая за            2019-2024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</si>
</sst>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rgb="FF1111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rgb="FF1111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center"/>
    </xf>
    <xf numFmtId="0" fontId="7" fillId="2" borderId="1" xfId="0" applyFont="1" applyFill="1" applyBorder="1" applyAlignment="1">
      <alignment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164" fontId="7" fillId="7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164" fontId="9" fillId="6" borderId="1" xfId="0" applyNumberFormat="1" applyFont="1" applyFill="1" applyBorder="1" applyAlignment="1">
      <alignment vertical="center"/>
    </xf>
    <xf numFmtId="164" fontId="9" fillId="7" borderId="1" xfId="0" applyNumberFormat="1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7" fillId="0" borderId="1" xfId="0" applyFont="1" applyBorder="1" applyAlignment="1">
      <alignment vertical="center"/>
    </xf>
    <xf numFmtId="0" fontId="14" fillId="0" borderId="1" xfId="0" applyFont="1" applyBorder="1" applyAlignment="1">
      <alignment vertical="top" wrapText="1"/>
    </xf>
    <xf numFmtId="0" fontId="13" fillId="2" borderId="1" xfId="0" applyFont="1" applyFill="1" applyBorder="1" applyAlignment="1">
      <alignment vertical="center" wrapText="1"/>
    </xf>
    <xf numFmtId="164" fontId="13" fillId="4" borderId="1" xfId="0" applyNumberFormat="1" applyFont="1" applyFill="1" applyBorder="1" applyAlignment="1">
      <alignment horizontal="center" vertical="center" wrapText="1"/>
    </xf>
    <xf numFmtId="164" fontId="13" fillId="7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2" fillId="7" borderId="1" xfId="0" applyFont="1" applyFill="1" applyBorder="1" applyAlignment="1">
      <alignment vertical="center"/>
    </xf>
    <xf numFmtId="164" fontId="12" fillId="7" borderId="1" xfId="0" applyNumberFormat="1" applyFont="1" applyFill="1" applyBorder="1" applyAlignment="1">
      <alignment vertical="center"/>
    </xf>
    <xf numFmtId="164" fontId="12" fillId="6" borderId="1" xfId="0" applyNumberFormat="1" applyFont="1" applyFill="1" applyBorder="1" applyAlignment="1">
      <alignment vertical="center"/>
    </xf>
    <xf numFmtId="164" fontId="13" fillId="0" borderId="1" xfId="0" applyNumberFormat="1" applyFont="1" applyBorder="1" applyAlignment="1">
      <alignment horizontal="left" vertical="center"/>
    </xf>
    <xf numFmtId="164" fontId="9" fillId="6" borderId="1" xfId="0" applyNumberFormat="1" applyFont="1" applyFill="1" applyBorder="1" applyAlignment="1">
      <alignment horizontal="left" vertical="center"/>
    </xf>
    <xf numFmtId="164" fontId="12" fillId="6" borderId="1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0" borderId="5" xfId="0" applyFont="1" applyBorder="1" applyAlignment="1">
      <alignment wrapText="1"/>
    </xf>
    <xf numFmtId="0" fontId="0" fillId="8" borderId="0" xfId="0" applyFill="1"/>
    <xf numFmtId="0" fontId="4" fillId="9" borderId="0" xfId="0" applyFont="1" applyFill="1"/>
    <xf numFmtId="0" fontId="0" fillId="10" borderId="0" xfId="0" applyFill="1"/>
    <xf numFmtId="0" fontId="0" fillId="11" borderId="0" xfId="0" applyFill="1"/>
    <xf numFmtId="0" fontId="0" fillId="0" borderId="0" xfId="0" applyAlignment="1">
      <alignment vertical="center"/>
    </xf>
    <xf numFmtId="0" fontId="17" fillId="12" borderId="0" xfId="0" applyFont="1" applyFill="1"/>
    <xf numFmtId="0" fontId="0" fillId="12" borderId="0" xfId="0" applyFill="1"/>
    <xf numFmtId="0" fontId="0" fillId="13" borderId="1" xfId="0" applyFill="1" applyBorder="1"/>
    <xf numFmtId="0" fontId="0" fillId="0" borderId="1" xfId="0" applyBorder="1"/>
    <xf numFmtId="0" fontId="0" fillId="11" borderId="1" xfId="0" applyFill="1" applyBorder="1"/>
    <xf numFmtId="0" fontId="3" fillId="0" borderId="0" xfId="0" applyFont="1"/>
    <xf numFmtId="0" fontId="18" fillId="2" borderId="1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0" fillId="0" borderId="2" xfId="0" applyBorder="1"/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164" fontId="13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/>
    </xf>
    <xf numFmtId="164" fontId="7" fillId="6" borderId="1" xfId="0" applyNumberFormat="1" applyFont="1" applyFill="1" applyBorder="1" applyAlignment="1">
      <alignment horizontal="center" vertical="center" wrapText="1"/>
    </xf>
    <xf numFmtId="164" fontId="5" fillId="6" borderId="0" xfId="0" applyNumberFormat="1" applyFont="1" applyFill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/>
    <xf numFmtId="0" fontId="9" fillId="4" borderId="1" xfId="0" applyFont="1" applyFill="1" applyBorder="1" applyAlignment="1">
      <alignment horizontal="center" vertical="center"/>
    </xf>
    <xf numFmtId="165" fontId="13" fillId="4" borderId="0" xfId="0" applyNumberFormat="1" applyFont="1" applyFill="1" applyAlignment="1">
      <alignment horizontal="center" vertical="center"/>
    </xf>
    <xf numFmtId="2" fontId="12" fillId="4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vertical="center"/>
    </xf>
    <xf numFmtId="0" fontId="0" fillId="4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0" fillId="1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49" fontId="0" fillId="4" borderId="0" xfId="0" applyNumberFormat="1" applyFill="1" applyAlignment="1">
      <alignment horizontal="center" vertical="center"/>
    </xf>
    <xf numFmtId="2" fontId="0" fillId="4" borderId="0" xfId="0" applyNumberFormat="1" applyFill="1" applyAlignment="1">
      <alignment horizontal="center" vertical="center"/>
    </xf>
    <xf numFmtId="0" fontId="0" fillId="4" borderId="1" xfId="0" applyFill="1" applyBorder="1"/>
    <xf numFmtId="0" fontId="0" fillId="9" borderId="0" xfId="0" applyFill="1"/>
    <xf numFmtId="0" fontId="4" fillId="8" borderId="0" xfId="0" applyFont="1" applyFill="1"/>
    <xf numFmtId="0" fontId="2" fillId="8" borderId="1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/>
    </xf>
    <xf numFmtId="164" fontId="13" fillId="8" borderId="1" xfId="0" applyNumberFormat="1" applyFont="1" applyFill="1" applyBorder="1" applyAlignment="1">
      <alignment horizontal="center" vertical="center"/>
    </xf>
    <xf numFmtId="164" fontId="13" fillId="8" borderId="1" xfId="0" applyNumberFormat="1" applyFont="1" applyFill="1" applyBorder="1" applyAlignment="1">
      <alignment vertical="center" wrapText="1"/>
    </xf>
    <xf numFmtId="164" fontId="7" fillId="8" borderId="1" xfId="0" applyNumberFormat="1" applyFont="1" applyFill="1" applyBorder="1" applyAlignment="1">
      <alignment horizontal="center" vertical="center"/>
    </xf>
    <xf numFmtId="164" fontId="10" fillId="8" borderId="1" xfId="0" applyNumberFormat="1" applyFont="1" applyFill="1" applyBorder="1" applyAlignment="1">
      <alignment horizontal="center" vertical="center"/>
    </xf>
    <xf numFmtId="164" fontId="11" fillId="8" borderId="1" xfId="0" applyNumberFormat="1" applyFont="1" applyFill="1" applyBorder="1" applyAlignment="1">
      <alignment horizontal="center" vertical="center"/>
    </xf>
    <xf numFmtId="164" fontId="9" fillId="8" borderId="1" xfId="0" applyNumberFormat="1" applyFont="1" applyFill="1" applyBorder="1" applyAlignment="1">
      <alignment vertical="center"/>
    </xf>
    <xf numFmtId="0" fontId="9" fillId="8" borderId="1" xfId="0" applyFont="1" applyFill="1" applyBorder="1" applyAlignment="1">
      <alignment vertical="center"/>
    </xf>
    <xf numFmtId="0" fontId="12" fillId="8" borderId="1" xfId="0" applyFont="1" applyFill="1" applyBorder="1" applyAlignment="1">
      <alignment vertical="center"/>
    </xf>
    <xf numFmtId="164" fontId="12" fillId="8" borderId="1" xfId="0" applyNumberFormat="1" applyFont="1" applyFill="1" applyBorder="1" applyAlignment="1">
      <alignment vertical="center"/>
    </xf>
    <xf numFmtId="0" fontId="13" fillId="8" borderId="1" xfId="0" applyFont="1" applyFill="1" applyBorder="1" applyAlignment="1">
      <alignment vertical="center"/>
    </xf>
    <xf numFmtId="0" fontId="4" fillId="8" borderId="0" xfId="0" applyFont="1" applyFill="1" applyAlignment="1">
      <alignment vertical="center"/>
    </xf>
    <xf numFmtId="0" fontId="0" fillId="8" borderId="1" xfId="0" applyFill="1" applyBorder="1"/>
    <xf numFmtId="0" fontId="2" fillId="8" borderId="4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0" fillId="8" borderId="2" xfId="0" applyFill="1" applyBorder="1"/>
    <xf numFmtId="0" fontId="8" fillId="8" borderId="0" xfId="0" applyFont="1" applyFill="1" applyAlignment="1">
      <alignment vertical="center" wrapText="1"/>
    </xf>
    <xf numFmtId="0" fontId="0" fillId="5" borderId="0" xfId="0" applyFill="1"/>
    <xf numFmtId="0" fontId="0" fillId="5" borderId="0" xfId="0" applyFill="1" applyAlignment="1">
      <alignment vertical="center"/>
    </xf>
    <xf numFmtId="0" fontId="0" fillId="9" borderId="0" xfId="0" applyFill="1" applyAlignment="1">
      <alignment vertical="center"/>
    </xf>
    <xf numFmtId="0" fontId="2" fillId="14" borderId="1" xfId="0" applyFont="1" applyFill="1" applyBorder="1" applyAlignment="1">
      <alignment horizontal="center" vertical="center" wrapText="1"/>
    </xf>
    <xf numFmtId="0" fontId="2" fillId="14" borderId="2" xfId="0" applyFont="1" applyFill="1" applyBorder="1" applyAlignment="1">
      <alignment horizontal="center" vertical="center"/>
    </xf>
    <xf numFmtId="164" fontId="13" fillId="14" borderId="1" xfId="0" applyNumberFormat="1" applyFont="1" applyFill="1" applyBorder="1" applyAlignment="1">
      <alignment horizontal="center" vertical="center"/>
    </xf>
    <xf numFmtId="164" fontId="7" fillId="14" borderId="1" xfId="0" applyNumberFormat="1" applyFont="1" applyFill="1" applyBorder="1" applyAlignment="1">
      <alignment horizontal="center" vertical="center"/>
    </xf>
    <xf numFmtId="164" fontId="9" fillId="14" borderId="1" xfId="0" applyNumberFormat="1" applyFont="1" applyFill="1" applyBorder="1" applyAlignment="1">
      <alignment vertical="center"/>
    </xf>
    <xf numFmtId="0" fontId="9" fillId="14" borderId="1" xfId="0" applyFont="1" applyFill="1" applyBorder="1" applyAlignment="1">
      <alignment vertical="center"/>
    </xf>
    <xf numFmtId="0" fontId="12" fillId="14" borderId="1" xfId="0" applyFont="1" applyFill="1" applyBorder="1" applyAlignment="1">
      <alignment vertical="center"/>
    </xf>
    <xf numFmtId="164" fontId="12" fillId="14" borderId="1" xfId="0" applyNumberFormat="1" applyFont="1" applyFill="1" applyBorder="1" applyAlignment="1">
      <alignment vertical="center"/>
    </xf>
    <xf numFmtId="164" fontId="13" fillId="14" borderId="1" xfId="0" applyNumberFormat="1" applyFont="1" applyFill="1" applyBorder="1" applyAlignment="1">
      <alignment vertical="center"/>
    </xf>
    <xf numFmtId="0" fontId="4" fillId="14" borderId="0" xfId="0" applyFont="1" applyFill="1" applyAlignment="1">
      <alignment vertical="center"/>
    </xf>
    <xf numFmtId="0" fontId="0" fillId="14" borderId="0" xfId="0" applyFill="1"/>
    <xf numFmtId="0" fontId="0" fillId="14" borderId="1" xfId="0" applyFill="1" applyBorder="1"/>
    <xf numFmtId="0" fontId="0" fillId="14" borderId="0" xfId="0" applyFill="1" applyAlignment="1">
      <alignment vertical="center"/>
    </xf>
    <xf numFmtId="0" fontId="2" fillId="14" borderId="4" xfId="0" applyFont="1" applyFill="1" applyBorder="1" applyAlignment="1">
      <alignment horizontal="center" vertical="center"/>
    </xf>
    <xf numFmtId="0" fontId="2" fillId="14" borderId="1" xfId="0" applyFont="1" applyFill="1" applyBorder="1" applyAlignment="1">
      <alignment horizontal="center" vertical="center"/>
    </xf>
    <xf numFmtId="0" fontId="0" fillId="14" borderId="2" xfId="0" applyFill="1" applyBorder="1"/>
    <xf numFmtId="0" fontId="8" fillId="14" borderId="0" xfId="0" applyFont="1" applyFill="1" applyAlignment="1">
      <alignment vertical="center" wrapText="1"/>
    </xf>
    <xf numFmtId="0" fontId="8" fillId="14" borderId="0" xfId="0" applyFont="1" applyFill="1"/>
    <xf numFmtId="0" fontId="0" fillId="0" borderId="0" xfId="0" applyAlignment="1">
      <alignment horizontal="right"/>
    </xf>
    <xf numFmtId="0" fontId="0" fillId="3" borderId="0" xfId="0" applyFill="1"/>
    <xf numFmtId="0" fontId="0" fillId="3" borderId="0" xfId="0" applyFill="1" applyAlignment="1">
      <alignment vertical="center"/>
    </xf>
    <xf numFmtId="0" fontId="8" fillId="0" borderId="0" xfId="0" applyFont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/>
    <xf numFmtId="0" fontId="4" fillId="3" borderId="0" xfId="0" applyFont="1" applyFill="1"/>
    <xf numFmtId="0" fontId="4" fillId="4" borderId="0" xfId="0" applyFont="1" applyFill="1" applyAlignment="1">
      <alignment horizontal="right" vertical="center"/>
    </xf>
    <xf numFmtId="0" fontId="4" fillId="5" borderId="0" xfId="0" applyFont="1" applyFill="1"/>
    <xf numFmtId="0" fontId="4" fillId="14" borderId="0" xfId="0" applyFont="1" applyFill="1"/>
    <xf numFmtId="0" fontId="4" fillId="9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4"/>
  <sheetViews>
    <sheetView tabSelected="1" topLeftCell="C5" workbookViewId="0">
      <selection activeCell="AC11" sqref="AC11"/>
    </sheetView>
  </sheetViews>
  <sheetFormatPr defaultRowHeight="15" x14ac:dyDescent="0.25"/>
  <cols>
    <col min="1" max="1" width="6" customWidth="1"/>
    <col min="2" max="2" width="29.42578125" customWidth="1"/>
    <col min="3" max="3" width="10.42578125" customWidth="1"/>
    <col min="4" max="5" width="9.7109375" customWidth="1"/>
    <col min="6" max="6" width="9.7109375" style="72" customWidth="1"/>
    <col min="7" max="9" width="9.7109375" customWidth="1"/>
    <col min="10" max="11" width="9.7109375" style="131" customWidth="1"/>
    <col min="12" max="15" width="9.7109375" style="51" customWidth="1"/>
    <col min="17" max="18" width="9.140625" style="90"/>
    <col min="19" max="19" width="9.140625" style="118"/>
    <col min="20" max="20" width="9.140625" style="131"/>
    <col min="24" max="24" width="14.85546875" style="51" customWidth="1"/>
  </cols>
  <sheetData>
    <row r="1" spans="1:27" x14ac:dyDescent="0.25">
      <c r="A1" s="146" t="s">
        <v>0</v>
      </c>
      <c r="B1" s="147" t="s">
        <v>4</v>
      </c>
      <c r="C1" s="146" t="s">
        <v>1</v>
      </c>
      <c r="D1" s="143" t="s">
        <v>37</v>
      </c>
      <c r="E1" s="143"/>
      <c r="F1" s="143"/>
      <c r="G1" s="143"/>
      <c r="H1" s="144"/>
      <c r="I1" s="144"/>
      <c r="J1" s="144"/>
      <c r="K1" s="144"/>
      <c r="L1" s="144"/>
      <c r="M1" s="144"/>
      <c r="N1" s="145"/>
      <c r="O1" s="145"/>
    </row>
    <row r="2" spans="1:27" x14ac:dyDescent="0.25">
      <c r="A2" s="146"/>
      <c r="B2" s="148"/>
      <c r="C2" s="146"/>
      <c r="D2" s="143"/>
      <c r="E2" s="143"/>
      <c r="F2" s="143"/>
      <c r="G2" s="143"/>
      <c r="H2" s="144"/>
      <c r="I2" s="144"/>
      <c r="J2" s="144"/>
      <c r="K2" s="144"/>
      <c r="L2" s="144"/>
      <c r="M2" s="144"/>
      <c r="N2" s="145"/>
      <c r="O2" s="145"/>
    </row>
    <row r="3" spans="1:27" ht="4.5" customHeight="1" x14ac:dyDescent="0.25">
      <c r="A3" s="146"/>
      <c r="B3" s="148"/>
      <c r="C3" s="146"/>
      <c r="D3" s="143"/>
      <c r="E3" s="143"/>
      <c r="F3" s="143"/>
      <c r="G3" s="143"/>
      <c r="H3" s="144"/>
      <c r="I3" s="144"/>
      <c r="J3" s="144"/>
      <c r="K3" s="144"/>
      <c r="L3" s="144"/>
      <c r="M3" s="144"/>
      <c r="N3" s="145"/>
      <c r="O3" s="145"/>
    </row>
    <row r="4" spans="1:27" ht="15" hidden="1" customHeight="1" x14ac:dyDescent="0.25">
      <c r="A4" s="146"/>
      <c r="B4" s="148"/>
      <c r="C4" s="146"/>
      <c r="D4" s="143"/>
      <c r="E4" s="143"/>
      <c r="F4" s="143"/>
      <c r="G4" s="143"/>
      <c r="H4" s="144"/>
      <c r="I4" s="144"/>
      <c r="J4" s="144"/>
      <c r="K4" s="144"/>
      <c r="L4" s="144"/>
      <c r="M4" s="144"/>
      <c r="N4" s="145"/>
      <c r="O4" s="145"/>
    </row>
    <row r="5" spans="1:27" ht="48" customHeight="1" x14ac:dyDescent="0.25">
      <c r="A5" s="146"/>
      <c r="B5" s="149"/>
      <c r="C5" s="146"/>
      <c r="D5" s="3" t="s">
        <v>6</v>
      </c>
      <c r="E5" s="3" t="s">
        <v>7</v>
      </c>
      <c r="F5" s="4" t="s">
        <v>9</v>
      </c>
      <c r="G5" s="4" t="s">
        <v>10</v>
      </c>
      <c r="H5" s="6" t="s">
        <v>11</v>
      </c>
      <c r="I5" s="6" t="s">
        <v>12</v>
      </c>
      <c r="J5" s="121" t="s">
        <v>13</v>
      </c>
      <c r="K5" s="121" t="s">
        <v>14</v>
      </c>
      <c r="L5" s="98" t="s">
        <v>15</v>
      </c>
      <c r="M5" s="98" t="s">
        <v>16</v>
      </c>
      <c r="N5" s="98" t="s">
        <v>17</v>
      </c>
      <c r="O5" s="98" t="s">
        <v>18</v>
      </c>
      <c r="Q5" s="91" t="s">
        <v>38</v>
      </c>
      <c r="R5" s="92" t="s">
        <v>38</v>
      </c>
      <c r="S5" s="118" t="s">
        <v>38</v>
      </c>
      <c r="T5" s="131" t="s">
        <v>38</v>
      </c>
      <c r="U5" s="51" t="s">
        <v>38</v>
      </c>
      <c r="V5" s="51" t="s">
        <v>38</v>
      </c>
      <c r="W5" s="52" t="s">
        <v>59</v>
      </c>
      <c r="X5" s="97"/>
      <c r="Y5" s="53" t="s">
        <v>39</v>
      </c>
      <c r="Z5" s="54" t="s">
        <v>40</v>
      </c>
    </row>
    <row r="6" spans="1:27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4">
        <v>6</v>
      </c>
      <c r="G6" s="4">
        <v>7</v>
      </c>
      <c r="H6" s="5"/>
      <c r="I6" s="5"/>
      <c r="J6" s="132"/>
      <c r="K6" s="132"/>
      <c r="L6" s="112"/>
      <c r="M6" s="112"/>
      <c r="N6" s="112"/>
      <c r="O6" s="112"/>
      <c r="P6" s="139" t="s">
        <v>58</v>
      </c>
      <c r="Q6" s="91">
        <v>2019</v>
      </c>
      <c r="R6" s="92">
        <v>20</v>
      </c>
      <c r="S6" s="118">
        <v>21</v>
      </c>
      <c r="T6" s="131">
        <v>22</v>
      </c>
      <c r="U6">
        <v>23</v>
      </c>
      <c r="V6">
        <v>24</v>
      </c>
      <c r="W6" s="96"/>
    </row>
    <row r="7" spans="1:27" ht="23.25" customHeight="1" x14ac:dyDescent="0.25">
      <c r="A7" s="150" t="s">
        <v>19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2"/>
      <c r="O7" s="152"/>
      <c r="Q7" s="91"/>
      <c r="R7" s="92"/>
      <c r="W7" s="96"/>
    </row>
    <row r="8" spans="1:27" ht="69" customHeight="1" x14ac:dyDescent="0.25">
      <c r="A8" s="13" t="s">
        <v>2</v>
      </c>
      <c r="B8" s="13" t="s">
        <v>33</v>
      </c>
      <c r="C8" s="48" t="s">
        <v>34</v>
      </c>
      <c r="D8" s="14">
        <v>0</v>
      </c>
      <c r="E8" s="14">
        <v>0</v>
      </c>
      <c r="F8" s="15">
        <v>0</v>
      </c>
      <c r="G8" s="15">
        <v>0</v>
      </c>
      <c r="H8" s="16">
        <v>50</v>
      </c>
      <c r="I8" s="16">
        <v>0</v>
      </c>
      <c r="J8" s="134">
        <v>50</v>
      </c>
      <c r="K8" s="134">
        <v>0</v>
      </c>
      <c r="L8" s="113"/>
      <c r="M8" s="113"/>
      <c r="N8" s="114"/>
      <c r="O8" s="114"/>
      <c r="Q8" s="91">
        <v>1</v>
      </c>
      <c r="R8" s="92">
        <v>1</v>
      </c>
      <c r="S8" s="119">
        <f>I8/H8</f>
        <v>0</v>
      </c>
      <c r="T8" s="133">
        <f>K8/J8</f>
        <v>0</v>
      </c>
      <c r="U8" s="55"/>
      <c r="V8" s="55"/>
      <c r="W8" s="96">
        <f>(Q8+R8+S8+T8+U8+V8)/6</f>
        <v>0.33333333333333331</v>
      </c>
      <c r="X8" s="167" t="s">
        <v>60</v>
      </c>
      <c r="Y8" s="120">
        <f>(W8+W9+W11+W12+W13+W14+W15+W16+W17+W18)/10</f>
        <v>1.1698999999999999</v>
      </c>
      <c r="Z8" s="120">
        <f>Y8*'финансовые показатели'!W8</f>
        <v>0.74094298554048954</v>
      </c>
    </row>
    <row r="9" spans="1:27" ht="71.25" customHeight="1" x14ac:dyDescent="0.25">
      <c r="A9" s="2" t="s">
        <v>3</v>
      </c>
      <c r="B9" s="2" t="s">
        <v>35</v>
      </c>
      <c r="C9" s="47" t="s">
        <v>36</v>
      </c>
      <c r="D9" s="3">
        <v>200</v>
      </c>
      <c r="E9" s="3">
        <v>414</v>
      </c>
      <c r="F9" s="4">
        <v>200</v>
      </c>
      <c r="G9" s="8" t="s">
        <v>52</v>
      </c>
      <c r="H9" s="7">
        <v>200</v>
      </c>
      <c r="I9" s="7">
        <v>344</v>
      </c>
      <c r="J9" s="135">
        <v>200</v>
      </c>
      <c r="K9" s="135">
        <v>106</v>
      </c>
      <c r="L9" s="115"/>
      <c r="M9" s="115"/>
      <c r="N9" s="114"/>
      <c r="O9" s="114"/>
      <c r="Q9" s="91">
        <f>E9/D9</f>
        <v>2.0699999999999998</v>
      </c>
      <c r="R9" s="93">
        <f>G9/F9</f>
        <v>0.34</v>
      </c>
      <c r="S9" s="119">
        <f t="shared" ref="S9:S18" si="0">I9/H9</f>
        <v>1.72</v>
      </c>
      <c r="T9" s="133">
        <f>K9/J9</f>
        <v>0.53</v>
      </c>
      <c r="W9" s="96">
        <f>(Q9+R9+S9+T9+U9+V9)/6</f>
        <v>0.77666666666666673</v>
      </c>
      <c r="X9" s="163">
        <v>2019</v>
      </c>
      <c r="Y9" s="140"/>
      <c r="Z9" s="141"/>
      <c r="AA9" s="140"/>
    </row>
    <row r="10" spans="1:27" ht="15.75" thickBot="1" x14ac:dyDescent="0.3">
      <c r="B10" s="61" t="s">
        <v>43</v>
      </c>
      <c r="Q10" s="91"/>
      <c r="R10" s="93"/>
      <c r="S10" s="119"/>
      <c r="T10" s="133"/>
      <c r="W10" s="96"/>
      <c r="X10" s="163"/>
      <c r="Y10" s="140"/>
      <c r="Z10" s="140"/>
      <c r="AA10" s="140"/>
    </row>
    <row r="11" spans="1:27" ht="105.75" thickBot="1" x14ac:dyDescent="0.3">
      <c r="B11" s="49" t="s">
        <v>44</v>
      </c>
      <c r="C11" s="59"/>
      <c r="D11" s="63">
        <v>0</v>
      </c>
      <c r="E11" s="64">
        <v>0</v>
      </c>
      <c r="F11" s="73">
        <v>1</v>
      </c>
      <c r="G11" s="73">
        <v>1</v>
      </c>
      <c r="H11" s="59">
        <v>0</v>
      </c>
      <c r="I11" s="59">
        <v>0</v>
      </c>
      <c r="J11" s="132">
        <v>0</v>
      </c>
      <c r="K11" s="132">
        <v>0</v>
      </c>
      <c r="L11" s="112"/>
      <c r="M11" s="112"/>
      <c r="N11" s="112"/>
      <c r="O11" s="112"/>
      <c r="Q11" s="91">
        <v>1</v>
      </c>
      <c r="R11" s="93">
        <f t="shared" ref="R11:R18" si="1">G11/F11</f>
        <v>1</v>
      </c>
      <c r="S11" s="119">
        <v>1</v>
      </c>
      <c r="T11" s="133">
        <v>1</v>
      </c>
      <c r="W11" s="96">
        <f>(Q11+R11+S11+T11+U11+V11)/6</f>
        <v>0.66666666666666663</v>
      </c>
      <c r="X11" s="164">
        <v>2020</v>
      </c>
      <c r="Y11" s="92">
        <f>(R8+R9+R11+R12+R13+R14+R15+R16+R17+R18)/10</f>
        <v>0.86799999999999999</v>
      </c>
      <c r="Z11" s="89">
        <f>Y11*'финансовые показатели'!R8</f>
        <v>0.86777748544014277</v>
      </c>
      <c r="AA11" s="89" t="s">
        <v>56</v>
      </c>
    </row>
    <row r="12" spans="1:27" ht="90.75" thickBot="1" x14ac:dyDescent="0.3">
      <c r="B12" s="62" t="s">
        <v>45</v>
      </c>
      <c r="C12" s="59"/>
      <c r="D12" s="65">
        <v>0</v>
      </c>
      <c r="E12" s="66">
        <v>0</v>
      </c>
      <c r="F12" s="73">
        <v>1</v>
      </c>
      <c r="G12" s="73">
        <v>1</v>
      </c>
      <c r="H12" s="59">
        <v>0</v>
      </c>
      <c r="I12" s="59">
        <v>0</v>
      </c>
      <c r="J12" s="132">
        <v>0</v>
      </c>
      <c r="K12" s="132">
        <v>0</v>
      </c>
      <c r="L12" s="112"/>
      <c r="M12" s="112"/>
      <c r="N12" s="112"/>
      <c r="O12" s="112"/>
      <c r="Q12" s="91">
        <v>1</v>
      </c>
      <c r="R12" s="93">
        <f t="shared" si="1"/>
        <v>1</v>
      </c>
      <c r="S12" s="119">
        <v>1</v>
      </c>
      <c r="T12" s="133">
        <v>1</v>
      </c>
      <c r="W12" s="96">
        <f>(Q12+R12+S12+T12+U12+V12)/6</f>
        <v>0.66666666666666663</v>
      </c>
      <c r="X12" s="165">
        <v>2021</v>
      </c>
      <c r="Y12" s="118">
        <f>(S8+S9+S11+S12+S13+S14+S15+S16+S17+S18)/10</f>
        <v>1.8439999999999999</v>
      </c>
      <c r="Z12" s="118">
        <f>Y12*'финансовые показатели'!S8</f>
        <v>1.8439818039218396</v>
      </c>
      <c r="AA12" s="118" t="s">
        <v>57</v>
      </c>
    </row>
    <row r="13" spans="1:27" ht="105.75" thickBot="1" x14ac:dyDescent="0.3">
      <c r="B13" s="62" t="s">
        <v>46</v>
      </c>
      <c r="C13" s="59"/>
      <c r="D13" s="65">
        <v>0</v>
      </c>
      <c r="E13" s="66">
        <v>0</v>
      </c>
      <c r="F13" s="73">
        <v>0</v>
      </c>
      <c r="G13" s="73">
        <v>0</v>
      </c>
      <c r="H13" s="59">
        <v>0</v>
      </c>
      <c r="I13" s="59">
        <v>0</v>
      </c>
      <c r="J13" s="132">
        <v>0</v>
      </c>
      <c r="K13" s="132">
        <v>0</v>
      </c>
      <c r="L13" s="112"/>
      <c r="M13" s="112"/>
      <c r="N13" s="112"/>
      <c r="O13" s="112"/>
      <c r="Q13" s="91">
        <v>1</v>
      </c>
      <c r="R13" s="93" t="s">
        <v>55</v>
      </c>
      <c r="S13" s="119">
        <v>1</v>
      </c>
      <c r="T13" s="133">
        <v>1</v>
      </c>
      <c r="W13" s="96">
        <f>(Q13+R13+S13+T13+U13+V13)/6</f>
        <v>0.66666666666666663</v>
      </c>
      <c r="X13" s="166">
        <v>2022</v>
      </c>
      <c r="Y13" s="131">
        <f>(T8+T9+T11+T12+T13+T14+T15+T16+T17+T18)/10</f>
        <v>2.7267333333333332</v>
      </c>
      <c r="Z13" s="131">
        <f>Y13*'финансовые показатели'!T8</f>
        <v>2.1825652529368078</v>
      </c>
      <c r="AA13" s="131" t="s">
        <v>57</v>
      </c>
    </row>
    <row r="14" spans="1:27" ht="105.75" thickBot="1" x14ac:dyDescent="0.3">
      <c r="B14" s="62" t="s">
        <v>47</v>
      </c>
      <c r="C14" s="59"/>
      <c r="D14" s="65">
        <v>5</v>
      </c>
      <c r="E14" s="66">
        <v>0</v>
      </c>
      <c r="F14" s="73">
        <v>5</v>
      </c>
      <c r="G14" s="73">
        <v>0</v>
      </c>
      <c r="H14" s="59">
        <v>5</v>
      </c>
      <c r="I14" s="59">
        <v>0</v>
      </c>
      <c r="J14" s="132">
        <v>5</v>
      </c>
      <c r="K14" s="132">
        <v>0</v>
      </c>
      <c r="L14" s="112"/>
      <c r="M14" s="112"/>
      <c r="N14" s="112"/>
      <c r="O14" s="112"/>
      <c r="Q14" s="91">
        <f t="shared" ref="Q14:Q18" si="2">E14/D14</f>
        <v>0</v>
      </c>
      <c r="R14" s="94">
        <f>G14/F14</f>
        <v>0</v>
      </c>
      <c r="S14" s="119">
        <f t="shared" si="0"/>
        <v>0</v>
      </c>
      <c r="T14" s="133">
        <f t="shared" ref="T14:T18" si="3">K14/J14</f>
        <v>0</v>
      </c>
      <c r="W14" s="96">
        <f>(Q14+R14+S14+T14+U14+V14)/6</f>
        <v>0</v>
      </c>
    </row>
    <row r="15" spans="1:27" ht="120.75" thickBot="1" x14ac:dyDescent="0.3">
      <c r="B15" s="62" t="s">
        <v>48</v>
      </c>
      <c r="C15" s="59"/>
      <c r="D15" s="65">
        <v>0</v>
      </c>
      <c r="E15" s="66">
        <v>0</v>
      </c>
      <c r="F15" s="73">
        <v>0</v>
      </c>
      <c r="G15" s="73">
        <v>0</v>
      </c>
      <c r="H15" s="59">
        <v>0</v>
      </c>
      <c r="I15" s="59">
        <v>0</v>
      </c>
      <c r="J15" s="132">
        <v>0</v>
      </c>
      <c r="K15" s="132">
        <v>0</v>
      </c>
      <c r="L15" s="112"/>
      <c r="M15" s="112"/>
      <c r="N15" s="112"/>
      <c r="O15" s="112"/>
      <c r="Q15" s="91">
        <v>1</v>
      </c>
      <c r="R15" s="93" t="s">
        <v>55</v>
      </c>
      <c r="S15" s="119">
        <v>1</v>
      </c>
      <c r="T15" s="133">
        <v>1</v>
      </c>
      <c r="W15" s="96">
        <f>(Q15+R15+S15+T15+U15+V15)/6</f>
        <v>0.66666666666666663</v>
      </c>
    </row>
    <row r="16" spans="1:27" ht="31.5" customHeight="1" thickBot="1" x14ac:dyDescent="0.3">
      <c r="B16" s="49" t="s">
        <v>49</v>
      </c>
      <c r="C16" s="59"/>
      <c r="D16" s="65">
        <v>200</v>
      </c>
      <c r="E16" s="66">
        <v>414</v>
      </c>
      <c r="F16" s="73">
        <v>200</v>
      </c>
      <c r="G16" s="73">
        <v>68</v>
      </c>
      <c r="H16" s="59">
        <v>200</v>
      </c>
      <c r="I16" s="59">
        <v>344</v>
      </c>
      <c r="J16" s="132">
        <v>200</v>
      </c>
      <c r="K16" s="132">
        <v>106</v>
      </c>
      <c r="L16" s="112"/>
      <c r="M16" s="112"/>
      <c r="N16" s="112"/>
      <c r="O16" s="112"/>
      <c r="Q16" s="91">
        <f t="shared" si="2"/>
        <v>2.0699999999999998</v>
      </c>
      <c r="R16" s="93">
        <f t="shared" si="1"/>
        <v>0.34</v>
      </c>
      <c r="S16" s="119">
        <f t="shared" si="0"/>
        <v>1.72</v>
      </c>
      <c r="T16" s="133">
        <f t="shared" si="3"/>
        <v>0.53</v>
      </c>
      <c r="W16" s="96">
        <f>(Q16+R16+S16+T16+U16+V16)/6</f>
        <v>0.77666666666666673</v>
      </c>
    </row>
    <row r="17" spans="2:23" ht="60" x14ac:dyDescent="0.25">
      <c r="B17" s="67" t="s">
        <v>50</v>
      </c>
      <c r="C17" s="68"/>
      <c r="D17" s="69">
        <v>500</v>
      </c>
      <c r="E17" s="70">
        <v>2500</v>
      </c>
      <c r="F17" s="74">
        <v>500</v>
      </c>
      <c r="G17" s="74">
        <v>1000</v>
      </c>
      <c r="H17" s="68">
        <v>500</v>
      </c>
      <c r="I17" s="68">
        <v>4500</v>
      </c>
      <c r="J17" s="136">
        <v>500</v>
      </c>
      <c r="K17" s="136">
        <v>4937</v>
      </c>
      <c r="L17" s="116"/>
      <c r="M17" s="116"/>
      <c r="N17" s="116"/>
      <c r="O17" s="116"/>
      <c r="Q17" s="91">
        <f t="shared" si="2"/>
        <v>5</v>
      </c>
      <c r="R17" s="93">
        <f t="shared" si="1"/>
        <v>2</v>
      </c>
      <c r="S17" s="119">
        <f t="shared" si="0"/>
        <v>9</v>
      </c>
      <c r="T17" s="133">
        <f t="shared" si="3"/>
        <v>9.8740000000000006</v>
      </c>
      <c r="W17" s="96">
        <f>(Q17+R17+S17+T17+U17+V17)/6</f>
        <v>4.312333333333334</v>
      </c>
    </row>
    <row r="18" spans="2:23" ht="45" x14ac:dyDescent="0.25">
      <c r="B18" s="71" t="s">
        <v>51</v>
      </c>
      <c r="C18" s="59"/>
      <c r="D18" s="73">
        <v>3</v>
      </c>
      <c r="E18" s="73">
        <v>5</v>
      </c>
      <c r="F18" s="73">
        <v>3</v>
      </c>
      <c r="G18" s="73">
        <v>3</v>
      </c>
      <c r="H18" s="59">
        <v>3</v>
      </c>
      <c r="I18" s="59">
        <v>6</v>
      </c>
      <c r="J18" s="132">
        <v>3</v>
      </c>
      <c r="K18" s="132">
        <v>37</v>
      </c>
      <c r="L18" s="112"/>
      <c r="M18" s="112"/>
      <c r="N18" s="112"/>
      <c r="O18" s="112"/>
      <c r="Q18" s="91">
        <f t="shared" si="2"/>
        <v>1.6666666666666667</v>
      </c>
      <c r="R18" s="93">
        <f t="shared" si="1"/>
        <v>1</v>
      </c>
      <c r="S18" s="119">
        <f t="shared" si="0"/>
        <v>2</v>
      </c>
      <c r="T18" s="133">
        <f t="shared" si="3"/>
        <v>12.333333333333334</v>
      </c>
      <c r="W18" s="96">
        <f>(Q18+R18+S18+T18+U18+V18)/6</f>
        <v>2.8333333333333335</v>
      </c>
    </row>
    <row r="20" spans="2:23" ht="15.75" customHeight="1" x14ac:dyDescent="0.25">
      <c r="B20" s="142" t="s">
        <v>54</v>
      </c>
      <c r="C20" s="142"/>
      <c r="D20" s="142"/>
      <c r="E20" s="142"/>
      <c r="F20" s="83"/>
      <c r="G20" s="83"/>
      <c r="H20" s="83"/>
      <c r="I20" s="83"/>
      <c r="J20" s="137"/>
      <c r="K20" s="137"/>
      <c r="L20" s="117"/>
      <c r="M20" s="117"/>
      <c r="N20" s="117"/>
      <c r="O20" s="117"/>
    </row>
    <row r="21" spans="2:23" x14ac:dyDescent="0.25">
      <c r="B21" s="142"/>
      <c r="C21" s="142"/>
      <c r="D21" s="142"/>
      <c r="E21" s="142"/>
    </row>
    <row r="22" spans="2:23" x14ac:dyDescent="0.25">
      <c r="B22" s="142"/>
      <c r="C22" s="142"/>
      <c r="D22" s="142"/>
      <c r="E22" s="142"/>
    </row>
    <row r="23" spans="2:23" ht="15.75" x14ac:dyDescent="0.25">
      <c r="B23" s="142"/>
      <c r="C23" s="142"/>
      <c r="D23" s="142"/>
      <c r="E23" s="142"/>
      <c r="J23" s="138" t="s">
        <v>53</v>
      </c>
    </row>
    <row r="24" spans="2:23" x14ac:dyDescent="0.25">
      <c r="B24" s="142"/>
      <c r="C24" s="142"/>
      <c r="D24" s="142"/>
      <c r="E24" s="142"/>
    </row>
  </sheetData>
  <mergeCells count="6">
    <mergeCell ref="B20:E24"/>
    <mergeCell ref="D1:O4"/>
    <mergeCell ref="A1:A5"/>
    <mergeCell ref="B1:B5"/>
    <mergeCell ref="C1:C5"/>
    <mergeCell ref="A7:O7"/>
  </mergeCells>
  <pageMargins left="0.7" right="0.7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topLeftCell="B1" workbookViewId="0">
      <selection activeCell="S12" sqref="S12"/>
    </sheetView>
  </sheetViews>
  <sheetFormatPr defaultRowHeight="15" x14ac:dyDescent="0.25"/>
  <cols>
    <col min="1" max="1" width="5.28515625" customWidth="1"/>
    <col min="2" max="2" width="30.85546875" customWidth="1"/>
    <col min="3" max="3" width="8" customWidth="1"/>
    <col min="4" max="9" width="11.7109375" customWidth="1"/>
    <col min="10" max="11" width="11.7109375" style="131" customWidth="1"/>
    <col min="12" max="15" width="11.7109375" style="51" customWidth="1"/>
    <col min="19" max="19" width="6.85546875" customWidth="1"/>
  </cols>
  <sheetData>
    <row r="1" spans="1:23" ht="15" customHeight="1" x14ac:dyDescent="0.25">
      <c r="A1" s="155" t="s">
        <v>0</v>
      </c>
      <c r="B1" s="147" t="s">
        <v>4</v>
      </c>
      <c r="C1" s="156" t="s">
        <v>1</v>
      </c>
      <c r="D1" s="150" t="s">
        <v>5</v>
      </c>
      <c r="E1" s="150"/>
      <c r="F1" s="150"/>
      <c r="G1" s="150"/>
      <c r="H1" s="161"/>
      <c r="I1" s="161"/>
      <c r="J1" s="161"/>
      <c r="K1" s="161"/>
      <c r="L1" s="161"/>
      <c r="M1" s="161"/>
      <c r="N1" s="162"/>
      <c r="O1" s="162"/>
    </row>
    <row r="2" spans="1:23" ht="6.75" customHeight="1" x14ac:dyDescent="0.25">
      <c r="A2" s="155"/>
      <c r="B2" s="148"/>
      <c r="C2" s="157"/>
      <c r="D2" s="150"/>
      <c r="E2" s="150"/>
      <c r="F2" s="150"/>
      <c r="G2" s="150"/>
      <c r="H2" s="161"/>
      <c r="I2" s="161"/>
      <c r="J2" s="161"/>
      <c r="K2" s="161"/>
      <c r="L2" s="161"/>
      <c r="M2" s="161"/>
      <c r="N2" s="162"/>
      <c r="O2" s="162"/>
      <c r="P2" s="10"/>
      <c r="Q2" s="10"/>
      <c r="R2" s="10"/>
      <c r="S2" s="10"/>
    </row>
    <row r="3" spans="1:23" ht="15" hidden="1" customHeight="1" x14ac:dyDescent="0.25">
      <c r="A3" s="155"/>
      <c r="B3" s="148"/>
      <c r="C3" s="157"/>
      <c r="D3" s="150"/>
      <c r="E3" s="150"/>
      <c r="F3" s="150"/>
      <c r="G3" s="150"/>
      <c r="H3" s="161"/>
      <c r="I3" s="161"/>
      <c r="J3" s="161"/>
      <c r="K3" s="161"/>
      <c r="L3" s="161"/>
      <c r="M3" s="161"/>
      <c r="N3" s="162"/>
      <c r="O3" s="162"/>
      <c r="P3" s="10"/>
      <c r="Q3" s="10"/>
      <c r="R3" s="10"/>
      <c r="S3" s="50"/>
    </row>
    <row r="4" spans="1:23" x14ac:dyDescent="0.25">
      <c r="A4" s="155"/>
      <c r="B4" s="148"/>
      <c r="C4" s="157"/>
      <c r="D4" s="150"/>
      <c r="E4" s="150"/>
      <c r="F4" s="150"/>
      <c r="G4" s="150"/>
      <c r="H4" s="161"/>
      <c r="I4" s="161"/>
      <c r="J4" s="161"/>
      <c r="K4" s="161"/>
      <c r="L4" s="161"/>
      <c r="M4" s="161"/>
      <c r="N4" s="162"/>
      <c r="O4" s="162"/>
      <c r="P4" s="10"/>
      <c r="Q4" s="10"/>
      <c r="R4" s="10"/>
      <c r="S4" s="10"/>
    </row>
    <row r="5" spans="1:23" ht="44.25" customHeight="1" x14ac:dyDescent="0.3">
      <c r="A5" s="155"/>
      <c r="B5" s="149"/>
      <c r="C5" s="158"/>
      <c r="D5" s="18" t="s">
        <v>6</v>
      </c>
      <c r="E5" s="18" t="s">
        <v>7</v>
      </c>
      <c r="F5" s="4" t="s">
        <v>9</v>
      </c>
      <c r="G5" s="4" t="s">
        <v>10</v>
      </c>
      <c r="H5" s="22" t="s">
        <v>11</v>
      </c>
      <c r="I5" s="22" t="s">
        <v>12</v>
      </c>
      <c r="J5" s="121" t="s">
        <v>13</v>
      </c>
      <c r="K5" s="121" t="s">
        <v>14</v>
      </c>
      <c r="L5" s="98" t="s">
        <v>15</v>
      </c>
      <c r="M5" s="98" t="s">
        <v>16</v>
      </c>
      <c r="N5" s="98" t="s">
        <v>17</v>
      </c>
      <c r="O5" s="98" t="s">
        <v>18</v>
      </c>
      <c r="P5" s="10"/>
      <c r="Q5" s="56" t="s">
        <v>41</v>
      </c>
      <c r="R5" s="57"/>
      <c r="S5" s="57"/>
      <c r="T5" s="57"/>
      <c r="U5" s="57"/>
      <c r="V5" s="57"/>
      <c r="W5" s="54" t="s">
        <v>42</v>
      </c>
    </row>
    <row r="6" spans="1:23" x14ac:dyDescent="0.25">
      <c r="A6" s="11">
        <v>1</v>
      </c>
      <c r="B6" s="11">
        <v>2</v>
      </c>
      <c r="C6" s="11">
        <v>3</v>
      </c>
      <c r="D6" s="19">
        <v>4</v>
      </c>
      <c r="E6" s="19">
        <v>5</v>
      </c>
      <c r="F6" s="12">
        <v>6</v>
      </c>
      <c r="G6" s="12">
        <v>7</v>
      </c>
      <c r="H6" s="23">
        <v>8</v>
      </c>
      <c r="I6" s="23">
        <v>9</v>
      </c>
      <c r="J6" s="122">
        <v>10</v>
      </c>
      <c r="K6" s="122">
        <v>11</v>
      </c>
      <c r="L6" s="99">
        <v>12</v>
      </c>
      <c r="M6" s="99">
        <v>13</v>
      </c>
      <c r="N6" s="100">
        <v>14</v>
      </c>
      <c r="O6" s="100">
        <v>15</v>
      </c>
    </row>
    <row r="7" spans="1:23" x14ac:dyDescent="0.25">
      <c r="A7" s="159" t="s">
        <v>19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52"/>
      <c r="O7" s="152"/>
      <c r="Q7" s="58">
        <v>19</v>
      </c>
      <c r="R7" s="95">
        <v>20</v>
      </c>
      <c r="S7" s="5">
        <v>21</v>
      </c>
      <c r="T7" s="132">
        <v>22</v>
      </c>
      <c r="U7" s="59">
        <v>23</v>
      </c>
      <c r="V7" s="59">
        <v>24</v>
      </c>
      <c r="W7" s="59"/>
    </row>
    <row r="8" spans="1:23" ht="120.75" customHeight="1" x14ac:dyDescent="0.25">
      <c r="A8" s="17">
        <v>1</v>
      </c>
      <c r="B8" s="36" t="s">
        <v>20</v>
      </c>
      <c r="C8" s="37" t="s">
        <v>8</v>
      </c>
      <c r="D8" s="79">
        <f>SUM(D9:D14)</f>
        <v>42213.040399999998</v>
      </c>
      <c r="E8" s="79">
        <f>SUM(E9:E14)</f>
        <v>42207.400499999996</v>
      </c>
      <c r="F8" s="38">
        <v>111141.2</v>
      </c>
      <c r="G8" s="86">
        <f>SUM(G9:G17)</f>
        <v>111112.7086</v>
      </c>
      <c r="H8" s="39">
        <v>162144.82999999999</v>
      </c>
      <c r="I8" s="39">
        <v>162143.23000000001</v>
      </c>
      <c r="J8" s="123">
        <v>29442.400000000001</v>
      </c>
      <c r="K8" s="123">
        <v>23566.646000000001</v>
      </c>
      <c r="L8" s="101">
        <v>1</v>
      </c>
      <c r="M8" s="101"/>
      <c r="N8" s="102">
        <v>1</v>
      </c>
      <c r="O8" s="102"/>
      <c r="Q8" s="58">
        <f>E8/D8</f>
        <v>0.99986639436660896</v>
      </c>
      <c r="R8" s="95">
        <f>G8/F8</f>
        <v>0.99974364682044103</v>
      </c>
      <c r="S8" s="5">
        <f>I8/H8</f>
        <v>0.99999013227865496</v>
      </c>
      <c r="T8" s="132">
        <f>K8/J8</f>
        <v>0.80043223378528927</v>
      </c>
      <c r="U8" s="59">
        <f>M8/L8</f>
        <v>0</v>
      </c>
      <c r="V8" s="59">
        <f>O8/N8</f>
        <v>0</v>
      </c>
      <c r="W8" s="60">
        <f>(Q8+R8+S8+T8+U8+V8)/6</f>
        <v>0.63333873454183232</v>
      </c>
    </row>
    <row r="9" spans="1:23" ht="72" customHeight="1" x14ac:dyDescent="0.25">
      <c r="A9" s="9">
        <v>2</v>
      </c>
      <c r="B9" s="21" t="s">
        <v>21</v>
      </c>
      <c r="C9" s="26" t="s">
        <v>8</v>
      </c>
      <c r="D9" s="80">
        <v>33333.4</v>
      </c>
      <c r="E9" s="81">
        <v>33333.4</v>
      </c>
      <c r="F9" s="27">
        <v>111111.2</v>
      </c>
      <c r="G9" s="27">
        <v>111111.19899999999</v>
      </c>
      <c r="H9" s="28">
        <v>162134.82999999999</v>
      </c>
      <c r="I9" s="28">
        <v>162134.79</v>
      </c>
      <c r="J9" s="124">
        <v>29430</v>
      </c>
      <c r="K9" s="124">
        <v>23562.010999999999</v>
      </c>
      <c r="L9" s="103"/>
      <c r="M9" s="103"/>
      <c r="N9" s="104"/>
      <c r="O9" s="104"/>
    </row>
    <row r="10" spans="1:23" ht="42" customHeight="1" x14ac:dyDescent="0.25">
      <c r="A10" s="9">
        <v>3</v>
      </c>
      <c r="B10" s="21" t="s">
        <v>22</v>
      </c>
      <c r="C10" s="26" t="s">
        <v>8</v>
      </c>
      <c r="D10" s="80">
        <v>8863.3045999999995</v>
      </c>
      <c r="E10" s="81">
        <v>8863.3045999999995</v>
      </c>
      <c r="F10" s="27">
        <v>0</v>
      </c>
      <c r="G10" s="27">
        <v>0</v>
      </c>
      <c r="H10" s="28">
        <v>0</v>
      </c>
      <c r="I10" s="28">
        <v>0</v>
      </c>
      <c r="J10" s="124">
        <v>0</v>
      </c>
      <c r="K10" s="124">
        <v>0</v>
      </c>
      <c r="L10" s="103"/>
      <c r="M10" s="103"/>
      <c r="N10" s="105"/>
      <c r="O10" s="105"/>
    </row>
    <row r="11" spans="1:23" ht="80.25" customHeight="1" x14ac:dyDescent="0.25">
      <c r="A11" s="9">
        <v>4</v>
      </c>
      <c r="B11" s="21" t="s">
        <v>23</v>
      </c>
      <c r="C11" s="26" t="s">
        <v>8</v>
      </c>
      <c r="D11" s="81"/>
      <c r="E11" s="81"/>
      <c r="F11" s="27">
        <v>0</v>
      </c>
      <c r="G11" s="27">
        <v>0</v>
      </c>
      <c r="H11" s="28">
        <v>0</v>
      </c>
      <c r="I11" s="28">
        <v>0</v>
      </c>
      <c r="J11" s="124">
        <v>0</v>
      </c>
      <c r="K11" s="124">
        <v>0</v>
      </c>
      <c r="L11" s="103"/>
      <c r="M11" s="103"/>
      <c r="N11" s="104"/>
      <c r="O11" s="104"/>
    </row>
    <row r="12" spans="1:23" ht="78.75" customHeight="1" x14ac:dyDescent="0.25">
      <c r="A12" s="9">
        <v>5</v>
      </c>
      <c r="B12" s="21" t="s">
        <v>32</v>
      </c>
      <c r="C12" s="26" t="s">
        <v>8</v>
      </c>
      <c r="D12" s="81"/>
      <c r="E12" s="81"/>
      <c r="F12" s="27">
        <v>0</v>
      </c>
      <c r="G12" s="27">
        <v>0</v>
      </c>
      <c r="H12" s="28">
        <v>0</v>
      </c>
      <c r="I12" s="28">
        <v>0</v>
      </c>
      <c r="J12" s="124">
        <v>0</v>
      </c>
      <c r="K12" s="124">
        <v>0</v>
      </c>
      <c r="L12" s="103"/>
      <c r="M12" s="103"/>
      <c r="N12" s="104"/>
      <c r="O12" s="104"/>
    </row>
    <row r="13" spans="1:23" ht="30.75" customHeight="1" x14ac:dyDescent="0.25">
      <c r="A13" s="9">
        <v>6</v>
      </c>
      <c r="B13" s="21" t="s">
        <v>24</v>
      </c>
      <c r="C13" s="26" t="s">
        <v>8</v>
      </c>
      <c r="D13" s="82">
        <v>16.335799999999999</v>
      </c>
      <c r="E13" s="81">
        <v>10.6959</v>
      </c>
      <c r="F13" s="27">
        <v>30</v>
      </c>
      <c r="G13" s="27">
        <v>1.5096000000000001</v>
      </c>
      <c r="H13" s="28">
        <v>9.99</v>
      </c>
      <c r="I13" s="28">
        <v>8.44</v>
      </c>
      <c r="J13" s="124">
        <v>12.4</v>
      </c>
      <c r="K13" s="124">
        <v>4.6349999999999998</v>
      </c>
      <c r="L13" s="103"/>
      <c r="M13" s="103"/>
      <c r="N13" s="104"/>
      <c r="O13" s="104"/>
    </row>
    <row r="14" spans="1:23" ht="81" customHeight="1" x14ac:dyDescent="0.25">
      <c r="A14" s="33">
        <v>7</v>
      </c>
      <c r="B14" s="21" t="s">
        <v>25</v>
      </c>
      <c r="C14" s="26" t="s">
        <v>8</v>
      </c>
      <c r="D14" s="30"/>
      <c r="E14" s="45"/>
      <c r="F14" s="75">
        <v>0</v>
      </c>
      <c r="G14" s="85">
        <v>0</v>
      </c>
      <c r="H14" s="31"/>
      <c r="I14" s="32"/>
      <c r="J14" s="125">
        <v>0</v>
      </c>
      <c r="K14" s="126">
        <v>0</v>
      </c>
      <c r="L14" s="106"/>
      <c r="M14" s="107"/>
      <c r="N14" s="106"/>
      <c r="O14" s="106"/>
    </row>
    <row r="15" spans="1:23" ht="78" customHeight="1" x14ac:dyDescent="0.25">
      <c r="A15" s="40">
        <v>8</v>
      </c>
      <c r="B15" s="36" t="s">
        <v>26</v>
      </c>
      <c r="C15" s="37" t="s">
        <v>8</v>
      </c>
      <c r="D15" s="43"/>
      <c r="E15" s="46"/>
      <c r="F15" s="76">
        <v>0</v>
      </c>
      <c r="G15" s="87">
        <v>0</v>
      </c>
      <c r="H15" s="41"/>
      <c r="I15" s="42"/>
      <c r="J15" s="127">
        <v>0</v>
      </c>
      <c r="K15" s="128">
        <v>0</v>
      </c>
      <c r="L15" s="108"/>
      <c r="M15" s="109"/>
      <c r="N15" s="109"/>
      <c r="O15" s="109"/>
    </row>
    <row r="16" spans="1:23" ht="51" x14ac:dyDescent="0.25">
      <c r="A16" s="33">
        <v>9</v>
      </c>
      <c r="B16" s="20" t="s">
        <v>27</v>
      </c>
      <c r="C16" s="35" t="s">
        <v>31</v>
      </c>
      <c r="D16" s="30"/>
      <c r="E16" s="45"/>
      <c r="F16" s="77">
        <v>0</v>
      </c>
      <c r="G16" s="85">
        <v>0</v>
      </c>
      <c r="H16" s="32"/>
      <c r="I16" s="32"/>
      <c r="J16" s="126">
        <v>0</v>
      </c>
      <c r="K16" s="126">
        <v>0</v>
      </c>
      <c r="L16" s="107"/>
      <c r="M16" s="107"/>
      <c r="N16" s="107"/>
      <c r="O16" s="107"/>
    </row>
    <row r="17" spans="1:15" ht="38.25" x14ac:dyDescent="0.25">
      <c r="A17" s="33">
        <v>10</v>
      </c>
      <c r="B17" s="24" t="s">
        <v>28</v>
      </c>
      <c r="C17" s="35" t="s">
        <v>30</v>
      </c>
      <c r="D17" s="30"/>
      <c r="E17" s="45"/>
      <c r="F17" s="77">
        <v>0</v>
      </c>
      <c r="G17" s="85">
        <v>0</v>
      </c>
      <c r="H17" s="32"/>
      <c r="I17" s="32"/>
      <c r="J17" s="126">
        <v>0</v>
      </c>
      <c r="K17" s="126">
        <v>0</v>
      </c>
      <c r="L17" s="107"/>
      <c r="M17" s="107"/>
      <c r="N17" s="107"/>
      <c r="O17" s="107"/>
    </row>
    <row r="18" spans="1:15" ht="32.25" customHeight="1" x14ac:dyDescent="0.25">
      <c r="A18" s="34"/>
      <c r="B18" s="25" t="s">
        <v>29</v>
      </c>
      <c r="C18" s="29"/>
      <c r="D18" s="44">
        <f>D8</f>
        <v>42213.040399999998</v>
      </c>
      <c r="E18" s="44">
        <f>E8</f>
        <v>42207.400499999996</v>
      </c>
      <c r="F18" s="88">
        <f>SUM(F9:F17)</f>
        <v>111141.2</v>
      </c>
      <c r="G18" s="88">
        <f>SUM(G9:G17)</f>
        <v>111112.7086</v>
      </c>
      <c r="H18" s="88">
        <f>SUM(H9:H17)</f>
        <v>162144.81999999998</v>
      </c>
      <c r="I18" s="88">
        <f>SUM(I9:I17)</f>
        <v>162143.23000000001</v>
      </c>
      <c r="J18" s="129">
        <f t="shared" ref="J18:K18" si="0">SUM(J9:J17)</f>
        <v>29442.400000000001</v>
      </c>
      <c r="K18" s="129">
        <f t="shared" si="0"/>
        <v>23566.645999999997</v>
      </c>
      <c r="L18" s="110"/>
      <c r="M18" s="110"/>
      <c r="N18" s="110"/>
      <c r="O18" s="110"/>
    </row>
    <row r="21" spans="1:15" ht="22.5" customHeight="1" x14ac:dyDescent="0.25">
      <c r="B21" s="142"/>
      <c r="C21" s="142"/>
      <c r="D21" s="142"/>
      <c r="E21" s="142"/>
      <c r="F21" s="78"/>
      <c r="G21" s="78"/>
      <c r="H21" s="78"/>
      <c r="I21" s="78"/>
      <c r="J21" s="130"/>
      <c r="K21" s="130"/>
      <c r="L21" s="111"/>
      <c r="M21" s="111"/>
      <c r="N21" s="111"/>
      <c r="O21" s="111"/>
    </row>
    <row r="22" spans="1:15" x14ac:dyDescent="0.25">
      <c r="B22" s="142"/>
      <c r="C22" s="142"/>
      <c r="D22" s="142"/>
      <c r="E22" s="142"/>
    </row>
    <row r="23" spans="1:15" ht="15.75" x14ac:dyDescent="0.25">
      <c r="B23" s="142"/>
      <c r="C23" s="142"/>
      <c r="D23" s="142"/>
      <c r="E23" s="142"/>
      <c r="I23" s="84"/>
    </row>
    <row r="25" spans="1:15" x14ac:dyDescent="0.25">
      <c r="B25" s="153"/>
      <c r="C25" s="154"/>
      <c r="D25" s="154"/>
      <c r="E25" s="154"/>
    </row>
    <row r="26" spans="1:15" ht="15.75" x14ac:dyDescent="0.25">
      <c r="B26" s="154"/>
      <c r="C26" s="154"/>
      <c r="D26" s="154"/>
      <c r="E26" s="154"/>
      <c r="I26" s="84"/>
    </row>
  </sheetData>
  <mergeCells count="7">
    <mergeCell ref="B25:E26"/>
    <mergeCell ref="A1:A5"/>
    <mergeCell ref="B1:B5"/>
    <mergeCell ref="C1:C5"/>
    <mergeCell ref="A7:O7"/>
    <mergeCell ref="D1:O4"/>
    <mergeCell ref="B21:E2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целевые показатели</vt:lpstr>
      <vt:lpstr>финансовые показатели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Салдушева Анастасия Валерьевна</cp:lastModifiedBy>
  <cp:lastPrinted>2020-02-07T04:16:18Z</cp:lastPrinted>
  <dcterms:created xsi:type="dcterms:W3CDTF">2019-01-15T02:00:14Z</dcterms:created>
  <dcterms:modified xsi:type="dcterms:W3CDTF">2023-02-07T01:55:38Z</dcterms:modified>
</cp:coreProperties>
</file>