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30" windowHeight="11700"/>
  </bookViews>
  <sheets>
    <sheet name="целевые показатели" sheetId="1" r:id="rId1"/>
    <sheet name="финансовые показатели" sheetId="2" r:id="rId2"/>
    <sheet name="Лист1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J10" i="1" l="1"/>
  <c r="AJ9" i="1"/>
  <c r="AJ8" i="1"/>
  <c r="AI8" i="1"/>
  <c r="AC9" i="1"/>
  <c r="AI10" i="1"/>
  <c r="AI9" i="1"/>
  <c r="S8" i="2"/>
  <c r="R8" i="2"/>
  <c r="S15" i="2"/>
  <c r="S16" i="2" s="1"/>
  <c r="S12" i="2"/>
  <c r="Q16" i="2"/>
  <c r="P16" i="2"/>
  <c r="R16" i="2"/>
  <c r="R15" i="2"/>
  <c r="R12" i="2"/>
  <c r="AC8" i="2"/>
  <c r="AG8" i="2" s="1"/>
  <c r="AG9" i="1"/>
  <c r="AG11" i="1"/>
  <c r="AG12" i="1"/>
  <c r="AG13" i="1"/>
  <c r="AG14" i="1"/>
  <c r="AG16" i="1"/>
  <c r="AG8" i="1"/>
  <c r="AB8" i="2" l="1"/>
  <c r="AA8" i="2"/>
  <c r="AB8" i="1"/>
  <c r="AF8" i="2" l="1"/>
  <c r="AE8" i="2"/>
  <c r="AD8" i="2"/>
  <c r="AF11" i="1"/>
  <c r="AF12" i="1"/>
  <c r="AF13" i="1"/>
  <c r="AF14" i="1"/>
  <c r="AF16" i="1"/>
  <c r="AE11" i="1"/>
  <c r="AE12" i="1"/>
  <c r="AE13" i="1"/>
  <c r="AE14" i="1"/>
  <c r="AE16" i="1"/>
  <c r="AD11" i="1"/>
  <c r="AD12" i="1"/>
  <c r="AD13" i="1"/>
  <c r="AD14" i="1"/>
  <c r="AD16" i="1"/>
  <c r="AC11" i="1"/>
  <c r="AC12" i="1"/>
  <c r="AC13" i="1"/>
  <c r="AC14" i="1"/>
  <c r="AC16" i="1"/>
  <c r="AB16" i="1"/>
  <c r="AB11" i="1"/>
  <c r="AB12" i="1"/>
  <c r="AB13" i="1"/>
  <c r="AB14" i="1"/>
  <c r="AA11" i="1"/>
  <c r="AA12" i="1"/>
  <c r="AA13" i="1"/>
  <c r="AA14" i="1"/>
  <c r="AA16" i="1"/>
  <c r="AA9" i="1"/>
  <c r="AF8" i="1"/>
  <c r="AE8" i="1"/>
  <c r="AD8" i="1"/>
  <c r="AC8" i="1"/>
  <c r="AF9" i="1"/>
  <c r="AE9" i="1"/>
  <c r="AD9" i="1"/>
  <c r="AB9" i="1"/>
  <c r="AA8" i="1"/>
  <c r="AK8" i="1" l="1"/>
</calcChain>
</file>

<file path=xl/sharedStrings.xml><?xml version="1.0" encoding="utf-8"?>
<sst xmlns="http://schemas.openxmlformats.org/spreadsheetml/2006/main" count="96" uniqueCount="61">
  <si>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</si>
  <si>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</si>
  <si>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</si>
  <si>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</si>
  <si>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</si>
  <si>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</si>
  <si>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</si>
  <si>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</si>
  <si>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</si>
  <si>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</si>
  <si>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</si>
  <si>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</si>
  <si>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</si>
  <si>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</si>
  <si>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</si>
  <si>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</si>
  <si>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</si>
  <si>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</si>
  <si>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</si>
  <si>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</si>
  <si>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</si>
  <si>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</si>
  <si>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</si>
  <si>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</si>
  <si>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</si>
  <si>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</si>
  <si>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</si>
  <si>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</si>
  <si>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</si>
  <si>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«Поддержка приоритетных отраслей экономики муниципального образования Слюдянский район» на 2019-2024 годы</t>
  </si>
  <si>
    <t>Количество субъектов малого предпринимательства на 1 тыс. населения (ЮЛ и ИП)</t>
  </si>
  <si>
    <t xml:space="preserve">Туристский поток в МО Слюдянский район </t>
  </si>
  <si>
    <t xml:space="preserve">ед. </t>
  </si>
  <si>
    <t>тыс.чел.</t>
  </si>
  <si>
    <t xml:space="preserve">Подпрограмма 1.
«Экономическое стимулирование бизнес среды в муниципальном образовании Слюдянский район» на 2019-2024 годы
</t>
  </si>
  <si>
    <t>Доля налоговых поступлений по специальным режимам налогообложения от субъектов малого и среднего предпринимательства в налоговых доходах муниципального образования Слюдянский район</t>
  </si>
  <si>
    <t xml:space="preserve">Оборот продукции (работ, услуг) производимой малыми предприятиями </t>
  </si>
  <si>
    <t>Количество субъектов малого и среднего предпринимательства, которым была оказана поддержка некоммерческой организацией</t>
  </si>
  <si>
    <t>Количество субъектов малого и среднего предпринимательства, принявших участие в мероприятиях</t>
  </si>
  <si>
    <t xml:space="preserve">Подпрограмма 2
«Развитие туризма в муниципальном образовании Слюдянский район» на 2019-2024 годы
</t>
  </si>
  <si>
    <t xml:space="preserve">Объем платных туристских услуг, оказанных населению муниципального образования Слюдянский район </t>
  </si>
  <si>
    <t>%</t>
  </si>
  <si>
    <t>млн.руб.</t>
  </si>
  <si>
    <t>ед.</t>
  </si>
  <si>
    <t xml:space="preserve">Подпрограмма 1.:
«Экономическое стимулирование бизнес среды  в муниципальном образовании Слюдянский район» на 2019 - 2024 годы
</t>
  </si>
  <si>
    <t>Основное мероприятие «Оказание содействия некоммерческим организациям,  выражающим интересы субъектов малого и среднего предпринимательства»</t>
  </si>
  <si>
    <t>Основное мероприятие «Проведение мероприятий, в целях популяризации малого и среднего предпринимательства»</t>
  </si>
  <si>
    <t>Итого по подпрограмме 1</t>
  </si>
  <si>
    <t xml:space="preserve">Подпрограмма 2.:
 «Развитие туризма в муниципальном образовании Слюдянский район» на 2019 - 2024 годы 
</t>
  </si>
  <si>
    <t xml:space="preserve">Основное мероприятие 
«Повышение уровня использования туристского потенциала муниципального образования Слюдянский район» на 2019-2024 годы 
</t>
  </si>
  <si>
    <t xml:space="preserve">Итого по подпрограмме 2 </t>
  </si>
  <si>
    <t xml:space="preserve">Итого по программе </t>
  </si>
  <si>
    <t>Сдп</t>
  </si>
  <si>
    <t>Сдц</t>
  </si>
  <si>
    <t>Сдц общий</t>
  </si>
  <si>
    <t xml:space="preserve">Эмп </t>
  </si>
  <si>
    <t>Уровень финансирования</t>
  </si>
  <si>
    <t>Уф общий</t>
  </si>
  <si>
    <t>общий</t>
  </si>
  <si>
    <t>эффективность реализации МП</t>
  </si>
  <si>
    <t>высокоэффект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</si>
</sst>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8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5" borderId="1" xfId="0" applyFill="1" applyBorder="1" applyAlignment="1">
      <alignment horizontal="center"/>
    </xf>
    <xf numFmtId="0" fontId="1" fillId="2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0" fillId="5" borderId="3" xfId="0" applyFill="1" applyBorder="1"/>
    <xf numFmtId="0" fontId="0" fillId="7" borderId="3" xfId="0" applyFill="1" applyBorder="1"/>
    <xf numFmtId="0" fontId="0" fillId="6" borderId="3" xfId="0" applyFill="1" applyBorder="1"/>
    <xf numFmtId="0" fontId="0" fillId="6" borderId="4" xfId="0" applyFill="1" applyBorder="1"/>
    <xf numFmtId="3" fontId="1" fillId="3" borderId="1" xfId="0" applyNumberFormat="1" applyFont="1" applyFill="1" applyBorder="1" applyAlignment="1">
      <alignment vertical="center" wrapText="1"/>
    </xf>
    <xf numFmtId="0" fontId="0" fillId="0" borderId="1" xfId="0" applyBorder="1"/>
    <xf numFmtId="3" fontId="0" fillId="3" borderId="1" xfId="0" applyNumberFormat="1" applyFill="1" applyBorder="1"/>
    <xf numFmtId="0" fontId="0" fillId="4" borderId="1" xfId="0" applyFill="1" applyBorder="1"/>
    <xf numFmtId="0" fontId="0" fillId="3" borderId="0" xfId="0" applyFill="1"/>
    <xf numFmtId="0" fontId="3" fillId="9" borderId="0" xfId="0" applyFont="1" applyFill="1"/>
    <xf numFmtId="0" fontId="0" fillId="10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8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4" fillId="11" borderId="0" xfId="0" applyFont="1" applyFill="1"/>
    <xf numFmtId="0" fontId="0" fillId="11" borderId="0" xfId="0" applyFill="1"/>
    <xf numFmtId="2" fontId="0" fillId="10" borderId="0" xfId="0" applyNumberFormat="1" applyFill="1"/>
    <xf numFmtId="2" fontId="0" fillId="8" borderId="0" xfId="0" applyNumberFormat="1" applyFill="1"/>
    <xf numFmtId="49" fontId="0" fillId="8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0" fontId="0" fillId="8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/>
    <xf numFmtId="0" fontId="0" fillId="4" borderId="0" xfId="0" applyFill="1" applyAlignment="1">
      <alignment horizontal="left" vertical="center"/>
    </xf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9" borderId="0" xfId="0" applyFill="1"/>
    <xf numFmtId="0" fontId="0" fillId="9" borderId="0" xfId="0" applyFill="1" applyAlignment="1">
      <alignment vertical="center"/>
    </xf>
    <xf numFmtId="2" fontId="0" fillId="9" borderId="0" xfId="0" applyNumberFormat="1" applyFill="1" applyAlignment="1">
      <alignment vertical="center"/>
    </xf>
    <xf numFmtId="0" fontId="0" fillId="12" borderId="0" xfId="0" applyFill="1" applyAlignment="1">
      <alignment horizontal="center" vertical="center"/>
    </xf>
    <xf numFmtId="0" fontId="0" fillId="12" borderId="0" xfId="0" applyFill="1"/>
    <xf numFmtId="0" fontId="0" fillId="12" borderId="0" xfId="0" applyFill="1" applyAlignment="1">
      <alignment vertical="center"/>
    </xf>
    <xf numFmtId="0" fontId="0" fillId="0" borderId="0" xfId="0" applyFill="1"/>
    <xf numFmtId="2" fontId="0" fillId="5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on.local\&#1054;&#1073;&#1084;&#1077;&#1085;\&#1059;&#1087;&#1088;&#1072;&#1074;&#1083;&#1077;&#1085;&#1080;&#1077;%20&#1101;&#1082;&#1086;&#1085;&#1086;&#1084;&#1080;&#1082;&#1080;\&#1057;&#1072;&#1083;&#1076;&#1091;&#1096;&#1077;&#1074;&#1072;%20&#1040;.&#1042;\!&#1055;&#1056;&#1054;&#1043;&#1056;&#1040;&#1052;&#1052;&#1067;%20&#1056;&#1040;&#1049;&#1054;&#1053;&#1040;\&#1054;&#1090;&#1095;&#1077;&#1090;&#1099;%20&#1087;&#1086;%20&#1052;&#1055;%202019-2024\&#1075;&#1086;&#1076;%202019\&#1056;&#1072;&#1079;&#1074;&#1080;&#1090;&#1080;&#1077;%20&#1082;&#1091;&#1083;&#1100;&#1090;&#1091;&#1088;&#1099;,%20&#1086;&#1073;&#1088;&#1072;&#1079;&#1086;&#1074;&#1072;&#1085;&#1080;&#1103;,%20&#1089;&#1080;&#1089;&#1090;&#1077;&#1084;&#1099;%20&#1086;&#1090;&#1076;&#1099;&#1093;&#1072;\&#1054;&#1094;&#1077;&#1085;&#1082;&#1072;%20&#1101;&#1092;&#1092;&#1077;&#1082;&#1090;&#1080;&#1074;&#1085;&#1086;&#1089;&#1090;&#1080;%20&#1086;&#1079;&#1076;&#1086;&#1088;&#1086;&#1074;&#1083;&#1077;&#1085;&#1080;&#1077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финансовые показатели"/>
      <sheetName val="Лист1"/>
    </sheetNames>
    <sheetDataSet>
      <sheetData sheetId="0" refreshError="1"/>
      <sheetData sheetId="1" refreshError="1">
        <row r="8">
          <cell r="AG8">
            <v>0.98275872104867956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"/>
  <sheetViews>
    <sheetView tabSelected="1" topLeftCell="C1" workbookViewId="0">
      <selection activeCell="AL11" sqref="AL11"/>
    </sheetView>
  </sheetViews>
  <sheetFormatPr defaultRowHeight="15" x14ac:dyDescent="0.25"/>
  <cols>
    <col min="1" max="1" width="11.85546875" bestFit="1" customWidth="1"/>
    <col min="2" max="2" width="25.5703125" customWidth="1"/>
    <col min="4" max="13" width="0" hidden="1" customWidth="1"/>
    <col min="20" max="25" width="9.140625" style="11"/>
    <col min="29" max="29" width="9.140625" style="65"/>
    <col min="34" max="34" width="9.140625" style="11"/>
  </cols>
  <sheetData>
    <row r="1" spans="1:37" ht="15" customHeight="1" x14ac:dyDescent="0.25">
      <c r="A1" s="51" t="s">
        <v>0</v>
      </c>
      <c r="B1" s="51" t="s">
        <v>1</v>
      </c>
      <c r="C1" s="51" t="s">
        <v>2</v>
      </c>
      <c r="D1" s="51" t="s">
        <v>16</v>
      </c>
      <c r="E1" s="51"/>
      <c r="F1" s="51"/>
      <c r="G1" s="51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AC1" s="67"/>
    </row>
    <row r="2" spans="1:37" ht="15" customHeight="1" x14ac:dyDescent="0.25">
      <c r="A2" s="51"/>
      <c r="B2" s="51"/>
      <c r="C2" s="51"/>
      <c r="D2" s="51"/>
      <c r="E2" s="51"/>
      <c r="F2" s="51"/>
      <c r="G2" s="51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AC2" s="67"/>
    </row>
    <row r="3" spans="1:37" x14ac:dyDescent="0.25">
      <c r="A3" s="51"/>
      <c r="B3" s="51"/>
      <c r="C3" s="51"/>
      <c r="D3" s="51"/>
      <c r="E3" s="51"/>
      <c r="F3" s="51"/>
      <c r="G3" s="51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AC3" s="67"/>
    </row>
    <row r="4" spans="1:37" x14ac:dyDescent="0.25">
      <c r="A4" s="51"/>
      <c r="B4" s="51"/>
      <c r="C4" s="51"/>
      <c r="D4" s="51"/>
      <c r="E4" s="51"/>
      <c r="F4" s="51"/>
      <c r="G4" s="51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AC4" s="67"/>
    </row>
    <row r="5" spans="1:37" ht="30" x14ac:dyDescent="0.25">
      <c r="A5" s="51"/>
      <c r="B5" s="51"/>
      <c r="C5" s="51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26" t="s">
        <v>52</v>
      </c>
      <c r="AB5" s="39" t="s">
        <v>52</v>
      </c>
      <c r="AC5" s="65" t="s">
        <v>52</v>
      </c>
      <c r="AD5" s="11" t="s">
        <v>52</v>
      </c>
      <c r="AE5" s="11" t="s">
        <v>52</v>
      </c>
      <c r="AF5" s="11" t="s">
        <v>52</v>
      </c>
      <c r="AG5" s="27" t="s">
        <v>53</v>
      </c>
      <c r="AH5" s="27"/>
      <c r="AI5" s="61" t="s">
        <v>54</v>
      </c>
      <c r="AJ5" s="61" t="s">
        <v>55</v>
      </c>
      <c r="AK5" s="61" t="s">
        <v>59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5">
        <v>10</v>
      </c>
      <c r="U6" s="45">
        <v>11</v>
      </c>
      <c r="V6" s="45">
        <v>12</v>
      </c>
      <c r="W6" s="45">
        <v>13</v>
      </c>
      <c r="X6" s="45">
        <v>14</v>
      </c>
      <c r="Y6" s="45">
        <v>15</v>
      </c>
      <c r="AA6" s="26">
        <v>19</v>
      </c>
      <c r="AB6" s="39">
        <v>20</v>
      </c>
      <c r="AC6" s="65">
        <v>21</v>
      </c>
      <c r="AD6">
        <v>22</v>
      </c>
      <c r="AE6">
        <v>23</v>
      </c>
      <c r="AF6">
        <v>24</v>
      </c>
      <c r="AH6" s="61"/>
      <c r="AI6" s="61"/>
      <c r="AJ6" s="61"/>
      <c r="AK6" s="61"/>
    </row>
    <row r="7" spans="1:37" ht="15" customHeight="1" x14ac:dyDescent="0.25">
      <c r="A7" s="47" t="s">
        <v>29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AA7" s="26"/>
      <c r="AB7" s="39"/>
      <c r="AH7" s="61"/>
      <c r="AI7" s="61"/>
      <c r="AJ7" s="61"/>
      <c r="AK7" s="61"/>
    </row>
    <row r="8" spans="1:37" ht="80.25" customHeight="1" x14ac:dyDescent="0.25">
      <c r="A8" s="2" t="s">
        <v>5</v>
      </c>
      <c r="B8" s="2" t="s">
        <v>30</v>
      </c>
      <c r="C8" s="2" t="s">
        <v>32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28.6</v>
      </c>
      <c r="O8" s="4">
        <v>27.7</v>
      </c>
      <c r="P8" s="6">
        <v>28.7</v>
      </c>
      <c r="Q8" s="6">
        <v>26.6</v>
      </c>
      <c r="R8" s="7">
        <v>28.8</v>
      </c>
      <c r="S8" s="7">
        <v>26.2</v>
      </c>
      <c r="T8" s="46">
        <v>1</v>
      </c>
      <c r="U8" s="46"/>
      <c r="V8" s="46">
        <v>1</v>
      </c>
      <c r="W8" s="46"/>
      <c r="X8" s="46">
        <v>1</v>
      </c>
      <c r="Y8" s="46"/>
      <c r="AA8" s="30">
        <f>O8/N8</f>
        <v>0.96853146853146843</v>
      </c>
      <c r="AB8" s="40">
        <f>Q8/P8</f>
        <v>0.92682926829268297</v>
      </c>
      <c r="AC8" s="66">
        <f>S8/R8</f>
        <v>0.90972222222222221</v>
      </c>
      <c r="AD8" s="32">
        <f>U8/T8</f>
        <v>0</v>
      </c>
      <c r="AE8" s="32">
        <f>W8/V8</f>
        <v>0</v>
      </c>
      <c r="AF8" s="31">
        <f>Y8/X8</f>
        <v>0</v>
      </c>
      <c r="AG8" s="33">
        <f>(AA8+AB8+AC8+AD8+AE8+AF8)/6</f>
        <v>0.46751382650772894</v>
      </c>
      <c r="AH8" s="33" t="s">
        <v>58</v>
      </c>
      <c r="AI8" s="62">
        <f>(AG8+AG9+AG11+AG12+AG13+AG14+AG16)/7</f>
        <v>0.58974633469899318</v>
      </c>
      <c r="AJ8" s="63">
        <f>AI8*'[1]финансовые показатели'!AG8</f>
        <v>0.579578353631929</v>
      </c>
      <c r="AK8" s="62">
        <f>AJ8*'финансовые показатели'!AG8</f>
        <v>0.2897891768159645</v>
      </c>
    </row>
    <row r="9" spans="1:37" ht="46.5" customHeight="1" x14ac:dyDescent="0.25">
      <c r="A9" s="2" t="s">
        <v>6</v>
      </c>
      <c r="B9" s="2" t="s">
        <v>31</v>
      </c>
      <c r="C9" s="2" t="s">
        <v>33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250</v>
      </c>
      <c r="O9" s="4">
        <v>258.20100000000002</v>
      </c>
      <c r="P9" s="6">
        <v>260</v>
      </c>
      <c r="Q9" s="6">
        <v>243.21</v>
      </c>
      <c r="R9" s="7">
        <v>270</v>
      </c>
      <c r="S9" s="7">
        <v>286.64</v>
      </c>
      <c r="T9" s="46">
        <v>1</v>
      </c>
      <c r="U9" s="46"/>
      <c r="V9" s="46">
        <v>1</v>
      </c>
      <c r="W9" s="46"/>
      <c r="X9" s="46">
        <v>1</v>
      </c>
      <c r="Y9" s="46"/>
      <c r="AA9" s="30">
        <f>O9/N9</f>
        <v>1.0328040000000001</v>
      </c>
      <c r="AB9" s="40">
        <f>Q9/P9</f>
        <v>0.93542307692307691</v>
      </c>
      <c r="AC9" s="66">
        <f>S9/R9</f>
        <v>1.0616296296296295</v>
      </c>
      <c r="AD9" s="32">
        <f>U9/T9</f>
        <v>0</v>
      </c>
      <c r="AE9" s="32">
        <f>W9/V9</f>
        <v>0</v>
      </c>
      <c r="AF9" s="31">
        <f>Y9/X9</f>
        <v>0</v>
      </c>
      <c r="AG9" s="33">
        <f t="shared" ref="AG9:AG16" si="0">(AA9+AB9+AC9+AD9+AE9+AF9)/6</f>
        <v>0.50497611775878448</v>
      </c>
      <c r="AH9" s="42">
        <v>2020</v>
      </c>
      <c r="AI9" s="42">
        <f>(AB8+AB9+AB11+AB12+AB13+AB14+AB16)/7</f>
        <v>1.2333852762376907</v>
      </c>
      <c r="AJ9" s="39">
        <f>AI9*'финансовые показатели'!AB8</f>
        <v>1.2333852762376907</v>
      </c>
      <c r="AK9" s="44" t="s">
        <v>60</v>
      </c>
    </row>
    <row r="10" spans="1:37" ht="28.5" customHeight="1" x14ac:dyDescent="0.25">
      <c r="A10" s="47" t="s">
        <v>34</v>
      </c>
      <c r="B10" s="48"/>
      <c r="C10" s="48"/>
      <c r="D10" s="48"/>
      <c r="E10" s="48"/>
      <c r="F10" s="48"/>
      <c r="G10" s="48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AA10" s="30"/>
      <c r="AB10" s="40"/>
      <c r="AC10" s="66"/>
      <c r="AD10" s="32"/>
      <c r="AE10" s="32"/>
      <c r="AF10" s="31"/>
      <c r="AG10" s="33"/>
      <c r="AH10" s="64">
        <v>2021</v>
      </c>
      <c r="AI10" s="65">
        <f>(AC8+AC9+AC11+AC12+AC13+AC14+AC16)/7</f>
        <v>1.3276467172653865</v>
      </c>
      <c r="AJ10" s="65">
        <f>AI10*'финансовые показатели'!AC8</f>
        <v>1.3276467172653865</v>
      </c>
      <c r="AK10" s="65" t="s">
        <v>60</v>
      </c>
    </row>
    <row r="11" spans="1:37" ht="165" x14ac:dyDescent="0.25">
      <c r="A11" s="13">
        <v>1</v>
      </c>
      <c r="B11" s="2" t="s">
        <v>35</v>
      </c>
      <c r="C11" s="2" t="s">
        <v>41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13.1</v>
      </c>
      <c r="O11" s="4">
        <v>11.6</v>
      </c>
      <c r="P11" s="6">
        <v>13.3</v>
      </c>
      <c r="Q11" s="6">
        <v>11.5</v>
      </c>
      <c r="R11" s="7">
        <v>13.5</v>
      </c>
      <c r="S11" s="7">
        <v>16.899999999999999</v>
      </c>
      <c r="T11" s="46">
        <v>1</v>
      </c>
      <c r="U11" s="46"/>
      <c r="V11" s="46">
        <v>1</v>
      </c>
      <c r="W11" s="46"/>
      <c r="X11" s="46">
        <v>1</v>
      </c>
      <c r="Y11" s="46"/>
      <c r="AA11" s="30">
        <f t="shared" ref="AA11:AA16" si="1">O11/N11</f>
        <v>0.8854961832061069</v>
      </c>
      <c r="AB11" s="40">
        <f t="shared" ref="AB11:AB14" si="2">Q11/P11</f>
        <v>0.86466165413533835</v>
      </c>
      <c r="AC11" s="66">
        <f t="shared" ref="AC11:AC16" si="3">S11/R11</f>
        <v>1.2518518518518518</v>
      </c>
      <c r="AD11" s="32">
        <f t="shared" ref="AD11:AD16" si="4">U11/T11</f>
        <v>0</v>
      </c>
      <c r="AE11" s="32">
        <f t="shared" ref="AE11:AE16" si="5">W11/V11</f>
        <v>0</v>
      </c>
      <c r="AF11" s="31">
        <f t="shared" ref="AF11:AF16" si="6">Y11/X11</f>
        <v>0</v>
      </c>
      <c r="AG11" s="33">
        <f t="shared" si="0"/>
        <v>0.50033494819888291</v>
      </c>
      <c r="AH11" s="41"/>
    </row>
    <row r="12" spans="1:37" ht="54" customHeight="1" x14ac:dyDescent="0.25">
      <c r="A12" s="13">
        <v>2</v>
      </c>
      <c r="B12" s="2" t="s">
        <v>36</v>
      </c>
      <c r="C12" s="2" t="s">
        <v>42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1904.6</v>
      </c>
      <c r="O12" s="4">
        <v>1746.99</v>
      </c>
      <c r="P12" s="6">
        <v>1980.7</v>
      </c>
      <c r="Q12" s="6">
        <v>1654.4</v>
      </c>
      <c r="R12" s="7">
        <v>2059.9</v>
      </c>
      <c r="S12" s="7">
        <v>2216.6999999999998</v>
      </c>
      <c r="T12" s="46">
        <v>1</v>
      </c>
      <c r="U12" s="46"/>
      <c r="V12" s="46">
        <v>1</v>
      </c>
      <c r="W12" s="46"/>
      <c r="X12" s="46">
        <v>1</v>
      </c>
      <c r="Y12" s="46"/>
      <c r="AA12" s="30">
        <f t="shared" si="1"/>
        <v>0.91724771605586475</v>
      </c>
      <c r="AB12" s="40">
        <f t="shared" si="2"/>
        <v>0.83526026152370381</v>
      </c>
      <c r="AC12" s="66">
        <f t="shared" si="3"/>
        <v>1.076120200009709</v>
      </c>
      <c r="AD12" s="32">
        <f t="shared" si="4"/>
        <v>0</v>
      </c>
      <c r="AE12" s="32">
        <f t="shared" si="5"/>
        <v>0</v>
      </c>
      <c r="AF12" s="31">
        <f t="shared" si="6"/>
        <v>0</v>
      </c>
      <c r="AG12" s="33">
        <f t="shared" si="0"/>
        <v>0.47143802959821296</v>
      </c>
      <c r="AH12" s="41"/>
    </row>
    <row r="13" spans="1:37" ht="116.25" customHeight="1" x14ac:dyDescent="0.25">
      <c r="A13" s="13">
        <v>3</v>
      </c>
      <c r="B13" s="2" t="s">
        <v>37</v>
      </c>
      <c r="C13" s="2" t="s">
        <v>43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90</v>
      </c>
      <c r="O13" s="4">
        <v>71</v>
      </c>
      <c r="P13" s="6">
        <v>95</v>
      </c>
      <c r="Q13" s="6">
        <v>322</v>
      </c>
      <c r="R13" s="7">
        <v>100</v>
      </c>
      <c r="S13" s="7">
        <v>253</v>
      </c>
      <c r="T13" s="46">
        <v>1</v>
      </c>
      <c r="U13" s="46"/>
      <c r="V13" s="46">
        <v>1</v>
      </c>
      <c r="W13" s="46"/>
      <c r="X13" s="46">
        <v>1</v>
      </c>
      <c r="Y13" s="46"/>
      <c r="AA13" s="30">
        <f t="shared" si="1"/>
        <v>0.78888888888888886</v>
      </c>
      <c r="AB13" s="40">
        <f t="shared" si="2"/>
        <v>3.3894736842105262</v>
      </c>
      <c r="AC13" s="66">
        <f t="shared" si="3"/>
        <v>2.5299999999999998</v>
      </c>
      <c r="AD13" s="32">
        <f t="shared" si="4"/>
        <v>0</v>
      </c>
      <c r="AE13" s="32">
        <f t="shared" si="5"/>
        <v>0</v>
      </c>
      <c r="AF13" s="31">
        <f t="shared" si="6"/>
        <v>0</v>
      </c>
      <c r="AG13" s="33">
        <f t="shared" si="0"/>
        <v>1.1180604288499023</v>
      </c>
      <c r="AH13" s="41"/>
    </row>
    <row r="14" spans="1:37" ht="81" customHeight="1" x14ac:dyDescent="0.25">
      <c r="A14" s="13">
        <v>4</v>
      </c>
      <c r="B14" s="2" t="s">
        <v>38</v>
      </c>
      <c r="C14" s="2" t="s">
        <v>41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200</v>
      </c>
      <c r="O14" s="4">
        <v>231</v>
      </c>
      <c r="P14" s="6">
        <v>215</v>
      </c>
      <c r="Q14" s="6">
        <v>135</v>
      </c>
      <c r="R14" s="7">
        <v>255</v>
      </c>
      <c r="S14" s="7">
        <v>279</v>
      </c>
      <c r="T14" s="46">
        <v>1</v>
      </c>
      <c r="U14" s="46"/>
      <c r="V14" s="46">
        <v>1</v>
      </c>
      <c r="W14" s="46"/>
      <c r="X14" s="46">
        <v>1</v>
      </c>
      <c r="Y14" s="46"/>
      <c r="AA14" s="30">
        <f t="shared" si="1"/>
        <v>1.155</v>
      </c>
      <c r="AB14" s="40">
        <f t="shared" si="2"/>
        <v>0.62790697674418605</v>
      </c>
      <c r="AC14" s="66">
        <f t="shared" si="3"/>
        <v>1.0941176470588236</v>
      </c>
      <c r="AD14" s="32">
        <f t="shared" si="4"/>
        <v>0</v>
      </c>
      <c r="AE14" s="32">
        <f t="shared" si="5"/>
        <v>0</v>
      </c>
      <c r="AF14" s="31">
        <f t="shared" si="6"/>
        <v>0</v>
      </c>
      <c r="AG14" s="33">
        <f t="shared" si="0"/>
        <v>0.4795041039671683</v>
      </c>
      <c r="AH14" s="41"/>
    </row>
    <row r="15" spans="1:37" ht="39.75" customHeight="1" x14ac:dyDescent="0.25">
      <c r="A15" s="47" t="s">
        <v>39</v>
      </c>
      <c r="B15" s="48"/>
      <c r="C15" s="48"/>
      <c r="D15" s="48"/>
      <c r="E15" s="48"/>
      <c r="F15" s="48"/>
      <c r="G15" s="48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AA15" s="30"/>
      <c r="AB15" s="40"/>
      <c r="AC15" s="66"/>
      <c r="AD15" s="32"/>
      <c r="AE15" s="32"/>
      <c r="AF15" s="31"/>
      <c r="AG15" s="33"/>
      <c r="AH15" s="41"/>
    </row>
    <row r="16" spans="1:37" ht="90" x14ac:dyDescent="0.25">
      <c r="A16" s="2">
        <v>1</v>
      </c>
      <c r="B16" s="2" t="s">
        <v>40</v>
      </c>
      <c r="C16" s="2" t="s">
        <v>42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325</v>
      </c>
      <c r="O16" s="4">
        <v>355.6</v>
      </c>
      <c r="P16" s="6">
        <v>338</v>
      </c>
      <c r="Q16" s="6">
        <v>356.3</v>
      </c>
      <c r="R16" s="7">
        <v>351</v>
      </c>
      <c r="S16" s="7">
        <v>480.9</v>
      </c>
      <c r="T16" s="46">
        <v>1</v>
      </c>
      <c r="U16" s="46"/>
      <c r="V16" s="46">
        <v>1</v>
      </c>
      <c r="W16" s="46"/>
      <c r="X16" s="46">
        <v>1</v>
      </c>
      <c r="Y16" s="46"/>
      <c r="AA16" s="30">
        <f t="shared" si="1"/>
        <v>1.0941538461538463</v>
      </c>
      <c r="AB16" s="40">
        <f>Q16/P16</f>
        <v>1.0541420118343197</v>
      </c>
      <c r="AC16" s="66">
        <f t="shared" si="3"/>
        <v>1.3700854700854701</v>
      </c>
      <c r="AD16" s="32">
        <f t="shared" si="4"/>
        <v>0</v>
      </c>
      <c r="AE16" s="32">
        <f t="shared" si="5"/>
        <v>0</v>
      </c>
      <c r="AF16" s="31">
        <f t="shared" si="6"/>
        <v>0</v>
      </c>
      <c r="AG16" s="33">
        <f t="shared" si="0"/>
        <v>0.58639688801227263</v>
      </c>
      <c r="AH16" s="41"/>
    </row>
  </sheetData>
  <mergeCells count="7">
    <mergeCell ref="A15:Y15"/>
    <mergeCell ref="A7:Y7"/>
    <mergeCell ref="A10:Y10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6"/>
  <sheetViews>
    <sheetView workbookViewId="0">
      <selection activeCell="A9" sqref="A9:Y9"/>
    </sheetView>
  </sheetViews>
  <sheetFormatPr defaultRowHeight="15" x14ac:dyDescent="0.25"/>
  <cols>
    <col min="2" max="2" width="30.85546875" customWidth="1"/>
    <col min="4" max="13" width="0" hidden="1" customWidth="1"/>
    <col min="20" max="25" width="9.140625" style="11"/>
    <col min="29" max="29" width="9.28515625" customWidth="1"/>
  </cols>
  <sheetData>
    <row r="1" spans="1:33" ht="15" customHeight="1" x14ac:dyDescent="0.25">
      <c r="A1" s="51" t="s">
        <v>0</v>
      </c>
      <c r="B1" s="51" t="s">
        <v>1</v>
      </c>
      <c r="C1" s="51" t="s">
        <v>2</v>
      </c>
      <c r="D1" s="54" t="s">
        <v>15</v>
      </c>
      <c r="E1" s="55"/>
      <c r="F1" s="55"/>
      <c r="G1" s="55"/>
      <c r="H1" s="56"/>
      <c r="I1" s="56"/>
      <c r="J1" s="56"/>
      <c r="K1" s="56"/>
      <c r="L1" s="56"/>
      <c r="M1" s="56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</row>
    <row r="2" spans="1:33" x14ac:dyDescent="0.25">
      <c r="A2" s="51"/>
      <c r="B2" s="51"/>
      <c r="C2" s="51"/>
      <c r="D2" s="54"/>
      <c r="E2" s="55"/>
      <c r="F2" s="55"/>
      <c r="G2" s="55"/>
      <c r="H2" s="56"/>
      <c r="I2" s="56"/>
      <c r="J2" s="56"/>
      <c r="K2" s="56"/>
      <c r="L2" s="56"/>
      <c r="M2" s="56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</row>
    <row r="3" spans="1:33" x14ac:dyDescent="0.25">
      <c r="A3" s="51"/>
      <c r="B3" s="51"/>
      <c r="C3" s="51"/>
      <c r="D3" s="54"/>
      <c r="E3" s="55"/>
      <c r="F3" s="55"/>
      <c r="G3" s="55"/>
      <c r="H3" s="56"/>
      <c r="I3" s="56"/>
      <c r="J3" s="56"/>
      <c r="K3" s="56"/>
      <c r="L3" s="56"/>
      <c r="M3" s="56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</row>
    <row r="4" spans="1:33" x14ac:dyDescent="0.25">
      <c r="A4" s="51"/>
      <c r="B4" s="51"/>
      <c r="C4" s="51"/>
      <c r="D4" s="58"/>
      <c r="E4" s="59"/>
      <c r="F4" s="59"/>
      <c r="G4" s="59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33" ht="30" x14ac:dyDescent="0.3">
      <c r="A5" s="51"/>
      <c r="B5" s="51"/>
      <c r="C5" s="51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34" t="s">
        <v>56</v>
      </c>
      <c r="AB5" s="35"/>
      <c r="AC5" s="35"/>
      <c r="AD5" s="35"/>
      <c r="AE5" s="35"/>
      <c r="AF5" s="35"/>
      <c r="AG5" s="28" t="s">
        <v>57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45">
        <v>10</v>
      </c>
      <c r="U6" s="45">
        <v>11</v>
      </c>
      <c r="V6" s="45">
        <v>12</v>
      </c>
      <c r="W6" s="45">
        <v>13</v>
      </c>
      <c r="X6" s="45">
        <v>14</v>
      </c>
      <c r="Y6" s="45">
        <v>15</v>
      </c>
      <c r="AA6" s="28">
        <v>2019</v>
      </c>
      <c r="AB6" s="39">
        <v>2020</v>
      </c>
      <c r="AC6" s="29">
        <v>2021</v>
      </c>
      <c r="AD6">
        <v>2022</v>
      </c>
      <c r="AE6">
        <v>2023</v>
      </c>
      <c r="AF6">
        <v>2024</v>
      </c>
    </row>
    <row r="7" spans="1:33" ht="34.5" customHeight="1" x14ac:dyDescent="0.25">
      <c r="A7" s="47" t="s">
        <v>29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53"/>
      <c r="AA7" s="28"/>
      <c r="AB7" s="39"/>
      <c r="AC7" s="29"/>
    </row>
    <row r="8" spans="1:33" x14ac:dyDescent="0.25">
      <c r="A8" s="47" t="s">
        <v>51</v>
      </c>
      <c r="B8" s="48"/>
      <c r="C8" s="53"/>
      <c r="D8" s="23"/>
      <c r="E8" s="23"/>
      <c r="F8" s="23"/>
      <c r="G8" s="23"/>
      <c r="H8" s="23"/>
      <c r="I8" s="23"/>
      <c r="J8" s="23"/>
      <c r="K8" s="23"/>
      <c r="L8" s="23"/>
      <c r="M8" s="23"/>
      <c r="N8" s="24">
        <v>306800</v>
      </c>
      <c r="O8" s="24">
        <v>306800</v>
      </c>
      <c r="P8" s="25">
        <v>2553390</v>
      </c>
      <c r="Q8" s="25">
        <v>2553390</v>
      </c>
      <c r="R8" s="7">
        <f>R16</f>
        <v>19496120</v>
      </c>
      <c r="S8" s="7">
        <f>S16</f>
        <v>19496120</v>
      </c>
      <c r="T8" s="46">
        <v>1</v>
      </c>
      <c r="U8" s="46"/>
      <c r="V8" s="46">
        <v>1</v>
      </c>
      <c r="W8" s="46"/>
      <c r="X8" s="46">
        <v>1</v>
      </c>
      <c r="Y8" s="46"/>
      <c r="AA8" s="36">
        <f>O8/N8</f>
        <v>1</v>
      </c>
      <c r="AB8" s="43">
        <f>Q8/P8</f>
        <v>1</v>
      </c>
      <c r="AC8" s="68">
        <f>S8/R8</f>
        <v>1</v>
      </c>
      <c r="AD8" s="37">
        <f>U8/T8</f>
        <v>0</v>
      </c>
      <c r="AE8" s="37">
        <f>W8/V8</f>
        <v>0</v>
      </c>
      <c r="AF8" s="37">
        <f>Y8/X8</f>
        <v>0</v>
      </c>
      <c r="AG8">
        <f>(AA8+AB8+AC8+AD8+AE8+AF8)/6</f>
        <v>0.5</v>
      </c>
    </row>
    <row r="9" spans="1:33" ht="41.25" customHeight="1" x14ac:dyDescent="0.25">
      <c r="A9" s="58" t="s">
        <v>44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AA9" s="11"/>
      <c r="AB9" s="11"/>
      <c r="AC9" s="11"/>
      <c r="AD9" s="11"/>
      <c r="AE9" s="11"/>
      <c r="AF9" s="11"/>
      <c r="AG9" s="11"/>
    </row>
    <row r="10" spans="1:33" ht="90" x14ac:dyDescent="0.25">
      <c r="A10" s="2">
        <v>1</v>
      </c>
      <c r="B10" s="2" t="s">
        <v>45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22">
        <v>50000</v>
      </c>
      <c r="O10" s="22">
        <v>50000</v>
      </c>
      <c r="P10" s="6">
        <v>2060000</v>
      </c>
      <c r="Q10" s="6">
        <v>2060000</v>
      </c>
      <c r="R10" s="7">
        <v>19110000</v>
      </c>
      <c r="S10" s="7">
        <v>19110000</v>
      </c>
      <c r="T10" s="46"/>
      <c r="U10" s="46"/>
      <c r="V10" s="46"/>
      <c r="W10" s="46"/>
      <c r="X10" s="46"/>
      <c r="Y10" s="46"/>
      <c r="AA10" s="37"/>
      <c r="AB10" s="37"/>
      <c r="AC10" s="37"/>
      <c r="AD10" s="38"/>
      <c r="AE10" s="37"/>
      <c r="AF10" s="37"/>
      <c r="AG10" s="11"/>
    </row>
    <row r="11" spans="1:33" ht="60" x14ac:dyDescent="0.25">
      <c r="A11" s="2">
        <v>2</v>
      </c>
      <c r="B11" s="2" t="s">
        <v>46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22">
        <v>60000</v>
      </c>
      <c r="O11" s="22">
        <v>60000</v>
      </c>
      <c r="P11" s="6">
        <v>100720</v>
      </c>
      <c r="Q11" s="6">
        <v>100720</v>
      </c>
      <c r="R11" s="7">
        <v>211820</v>
      </c>
      <c r="S11" s="7">
        <v>211820</v>
      </c>
      <c r="T11" s="46"/>
      <c r="U11" s="46"/>
      <c r="V11" s="46"/>
      <c r="W11" s="46"/>
      <c r="X11" s="46"/>
      <c r="Y11" s="46"/>
    </row>
    <row r="12" spans="1:33" x14ac:dyDescent="0.25">
      <c r="A12" s="14"/>
      <c r="B12" s="15" t="s">
        <v>47</v>
      </c>
      <c r="C12" s="15"/>
      <c r="D12" s="16"/>
      <c r="E12" s="16"/>
      <c r="F12" s="17"/>
      <c r="G12" s="17"/>
      <c r="H12" s="18"/>
      <c r="I12" s="18"/>
      <c r="J12" s="19"/>
      <c r="K12" s="19"/>
      <c r="L12" s="20"/>
      <c r="M12" s="21"/>
      <c r="N12" s="22">
        <v>110000</v>
      </c>
      <c r="O12" s="22">
        <v>110000</v>
      </c>
      <c r="P12" s="6">
        <v>2160720</v>
      </c>
      <c r="Q12" s="6">
        <v>2160720</v>
      </c>
      <c r="R12" s="7">
        <f>R10+R11</f>
        <v>19321820</v>
      </c>
      <c r="S12" s="7">
        <f>S10+S11</f>
        <v>19321820</v>
      </c>
      <c r="T12" s="46"/>
      <c r="U12" s="46"/>
      <c r="V12" s="46"/>
      <c r="W12" s="46"/>
      <c r="X12" s="46"/>
      <c r="Y12" s="46"/>
    </row>
    <row r="13" spans="1:33" ht="30.75" customHeight="1" x14ac:dyDescent="0.25">
      <c r="A13" s="58" t="s">
        <v>48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33" ht="105" x14ac:dyDescent="0.25">
      <c r="A14" s="2">
        <v>1</v>
      </c>
      <c r="B14" s="2" t="s">
        <v>49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22">
        <v>146800</v>
      </c>
      <c r="O14" s="22">
        <v>146800</v>
      </c>
      <c r="P14" s="6">
        <v>392670</v>
      </c>
      <c r="Q14" s="6">
        <v>392670</v>
      </c>
      <c r="R14" s="7">
        <v>174300</v>
      </c>
      <c r="S14" s="7">
        <v>174300</v>
      </c>
      <c r="T14" s="46"/>
      <c r="U14" s="46"/>
      <c r="V14" s="46"/>
      <c r="W14" s="46"/>
      <c r="X14" s="46"/>
      <c r="Y14" s="46"/>
    </row>
    <row r="15" spans="1:33" x14ac:dyDescent="0.25">
      <c r="A15" s="47" t="s">
        <v>50</v>
      </c>
      <c r="B15" s="48"/>
      <c r="C15" s="53"/>
      <c r="D15" s="4"/>
      <c r="E15" s="4"/>
      <c r="F15" s="6"/>
      <c r="G15" s="6"/>
      <c r="H15" s="7"/>
      <c r="I15" s="7"/>
      <c r="J15" s="9"/>
      <c r="K15" s="9"/>
      <c r="L15" s="8"/>
      <c r="M15" s="8"/>
      <c r="N15" s="22">
        <v>146800</v>
      </c>
      <c r="O15" s="22">
        <v>146800</v>
      </c>
      <c r="P15" s="6">
        <v>392670</v>
      </c>
      <c r="Q15" s="6">
        <v>392670</v>
      </c>
      <c r="R15" s="7">
        <f>R14</f>
        <v>174300</v>
      </c>
      <c r="S15" s="7">
        <f>S14</f>
        <v>174300</v>
      </c>
      <c r="T15" s="46"/>
      <c r="U15" s="46"/>
      <c r="V15" s="46"/>
      <c r="W15" s="46"/>
      <c r="X15" s="46"/>
      <c r="Y15" s="46"/>
    </row>
    <row r="16" spans="1:33" x14ac:dyDescent="0.25">
      <c r="A16" s="47" t="s">
        <v>51</v>
      </c>
      <c r="B16" s="48"/>
      <c r="C16" s="5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4">
        <v>256800</v>
      </c>
      <c r="O16" s="24">
        <v>256800</v>
      </c>
      <c r="P16" s="25">
        <f>P12+P15</f>
        <v>2553390</v>
      </c>
      <c r="Q16" s="25">
        <f>Q12+Q15</f>
        <v>2553390</v>
      </c>
      <c r="R16" s="7">
        <f>R12+R15</f>
        <v>19496120</v>
      </c>
      <c r="S16" s="7">
        <f>S12+S15</f>
        <v>19496120</v>
      </c>
      <c r="T16" s="46"/>
      <c r="U16" s="46"/>
      <c r="V16" s="46"/>
      <c r="W16" s="46"/>
      <c r="X16" s="46"/>
      <c r="Y16" s="46"/>
    </row>
  </sheetData>
  <mergeCells count="10">
    <mergeCell ref="D1:Y4"/>
    <mergeCell ref="A7:Y7"/>
    <mergeCell ref="A9:Y9"/>
    <mergeCell ref="A13:Y13"/>
    <mergeCell ref="A8:C8"/>
    <mergeCell ref="A15:C15"/>
    <mergeCell ref="A16:C16"/>
    <mergeCell ref="A1:A5"/>
    <mergeCell ref="B1:B5"/>
    <mergeCell ref="C1:C5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2022-04-19T08:06:09Z</dcterms:modified>
</cp:coreProperties>
</file>