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ОТДЕЛ УПРАВЛЕНИЯ ДОХОДАМИ\2025 год\Внесение изменений в РД 2025-2027гг\РД от ___.05.2025г. №___ VIII-рд\"/>
    </mc:Choice>
  </mc:AlternateContent>
  <xr:revisionPtr revIDLastSave="0" documentId="13_ncr:1_{36DB144A-BBBF-4CA6-B96B-F2011CF117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-2027 гг." sheetId="2" r:id="rId1"/>
  </sheets>
  <definedNames>
    <definedName name="_xlnm.Print_Titles" localSheetId="0">'2026-2027 гг.'!$7:$7</definedName>
    <definedName name="_xlnm.Print_Area" localSheetId="0">'2026-2027 гг.'!$A$1:$M$217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9" i="2"/>
  <c r="L150" i="2"/>
  <c r="L151" i="2"/>
  <c r="L152" i="2"/>
  <c r="L153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9" i="2"/>
  <c r="G150" i="2"/>
  <c r="G151" i="2"/>
  <c r="G152" i="2"/>
  <c r="G153" i="2"/>
  <c r="G155" i="2"/>
  <c r="G156" i="2"/>
  <c r="G157" i="2"/>
  <c r="G158" i="2"/>
  <c r="G159" i="2"/>
  <c r="G160" i="2"/>
  <c r="G161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8" i="2"/>
  <c r="K206" i="2"/>
  <c r="K204" i="2"/>
  <c r="K203" i="2" s="1"/>
  <c r="K201" i="2"/>
  <c r="K199" i="2"/>
  <c r="K197" i="2"/>
  <c r="K192" i="2"/>
  <c r="K191" i="2" s="1"/>
  <c r="K190" i="2" s="1"/>
  <c r="K187" i="2"/>
  <c r="K186" i="2" s="1"/>
  <c r="K184" i="2"/>
  <c r="K182" i="2"/>
  <c r="K174" i="2"/>
  <c r="K173" i="2"/>
  <c r="K167" i="2"/>
  <c r="K166" i="2" s="1"/>
  <c r="K164" i="2"/>
  <c r="K162" i="2"/>
  <c r="K158" i="2"/>
  <c r="K156" i="2"/>
  <c r="K155" i="2"/>
  <c r="K152" i="2"/>
  <c r="K149" i="2" s="1"/>
  <c r="K150" i="2"/>
  <c r="K144" i="2"/>
  <c r="K142" i="2"/>
  <c r="K141" i="2" s="1"/>
  <c r="K139" i="2"/>
  <c r="K137" i="2"/>
  <c r="K134" i="2"/>
  <c r="K133" i="2" s="1"/>
  <c r="K130" i="2"/>
  <c r="K129" i="2" s="1"/>
  <c r="K127" i="2"/>
  <c r="K125" i="2"/>
  <c r="K123" i="2"/>
  <c r="K121" i="2"/>
  <c r="K119" i="2"/>
  <c r="K116" i="2"/>
  <c r="K115" i="2"/>
  <c r="K113" i="2"/>
  <c r="K111" i="2"/>
  <c r="K108" i="2"/>
  <c r="K107" i="2" s="1"/>
  <c r="K104" i="2"/>
  <c r="K103" i="2"/>
  <c r="K100" i="2"/>
  <c r="K99" i="2"/>
  <c r="K93" i="2"/>
  <c r="K91" i="2"/>
  <c r="K90" i="2" s="1"/>
  <c r="K89" i="2" s="1"/>
  <c r="K85" i="2" s="1"/>
  <c r="K87" i="2"/>
  <c r="K86" i="2"/>
  <c r="K81" i="2"/>
  <c r="K80" i="2" s="1"/>
  <c r="K78" i="2"/>
  <c r="K77" i="2" s="1"/>
  <c r="K73" i="2"/>
  <c r="K69" i="2" s="1"/>
  <c r="K68" i="2" s="1"/>
  <c r="K66" i="2"/>
  <c r="K65" i="2"/>
  <c r="K63" i="2"/>
  <c r="K62" i="2" s="1"/>
  <c r="K60" i="2"/>
  <c r="K56" i="2"/>
  <c r="K54" i="2" s="1"/>
  <c r="K53" i="2" s="1"/>
  <c r="K51" i="2"/>
  <c r="K49" i="2"/>
  <c r="K47" i="2"/>
  <c r="K46" i="2" s="1"/>
  <c r="K44" i="2"/>
  <c r="K43" i="2" s="1"/>
  <c r="K40" i="2" s="1"/>
  <c r="K41" i="2"/>
  <c r="K38" i="2"/>
  <c r="K35" i="2"/>
  <c r="K30" i="2"/>
  <c r="K28" i="2"/>
  <c r="K27" i="2"/>
  <c r="K26" i="2" s="1"/>
  <c r="K24" i="2"/>
  <c r="K22" i="2"/>
  <c r="K20" i="2"/>
  <c r="K17" i="2" s="1"/>
  <c r="K16" i="2" s="1"/>
  <c r="K18" i="2"/>
  <c r="K10" i="2"/>
  <c r="K9" i="2" s="1"/>
  <c r="F206" i="2"/>
  <c r="F204" i="2"/>
  <c r="F203" i="2" s="1"/>
  <c r="F201" i="2"/>
  <c r="F199" i="2"/>
  <c r="F197" i="2"/>
  <c r="F192" i="2"/>
  <c r="F191" i="2" s="1"/>
  <c r="F190" i="2" s="1"/>
  <c r="F187" i="2"/>
  <c r="F186" i="2" s="1"/>
  <c r="F184" i="2"/>
  <c r="F182" i="2"/>
  <c r="F174" i="2"/>
  <c r="F173" i="2"/>
  <c r="F167" i="2"/>
  <c r="F166" i="2" s="1"/>
  <c r="F164" i="2"/>
  <c r="F162" i="2"/>
  <c r="G162" i="2" s="1"/>
  <c r="F160" i="2"/>
  <c r="F158" i="2"/>
  <c r="F156" i="2"/>
  <c r="F155" i="2" s="1"/>
  <c r="F152" i="2"/>
  <c r="F150" i="2"/>
  <c r="F149" i="2"/>
  <c r="F144" i="2"/>
  <c r="F141" i="2" s="1"/>
  <c r="F142" i="2"/>
  <c r="F139" i="2"/>
  <c r="F137" i="2"/>
  <c r="F134" i="2"/>
  <c r="F133" i="2" s="1"/>
  <c r="F130" i="2"/>
  <c r="F129" i="2"/>
  <c r="F127" i="2"/>
  <c r="F125" i="2"/>
  <c r="F123" i="2"/>
  <c r="F121" i="2"/>
  <c r="F119" i="2"/>
  <c r="F116" i="2"/>
  <c r="F115" i="2"/>
  <c r="F113" i="2"/>
  <c r="F111" i="2"/>
  <c r="F108" i="2"/>
  <c r="F107" i="2" s="1"/>
  <c r="F98" i="2" s="1"/>
  <c r="F97" i="2" s="1"/>
  <c r="F104" i="2"/>
  <c r="F103" i="2"/>
  <c r="F100" i="2"/>
  <c r="F99" i="2"/>
  <c r="F93" i="2"/>
  <c r="F90" i="2" s="1"/>
  <c r="F89" i="2" s="1"/>
  <c r="F85" i="2" s="1"/>
  <c r="F91" i="2"/>
  <c r="F87" i="2"/>
  <c r="F86" i="2"/>
  <c r="F81" i="2"/>
  <c r="F80" i="2"/>
  <c r="F77" i="2" s="1"/>
  <c r="F78" i="2"/>
  <c r="F73" i="2"/>
  <c r="F69" i="2" s="1"/>
  <c r="F68" i="2" s="1"/>
  <c r="F66" i="2"/>
  <c r="F65" i="2" s="1"/>
  <c r="F63" i="2"/>
  <c r="F62" i="2" s="1"/>
  <c r="F60" i="2"/>
  <c r="F56" i="2"/>
  <c r="F54" i="2" s="1"/>
  <c r="F53" i="2" s="1"/>
  <c r="F48" i="2" s="1"/>
  <c r="F51" i="2"/>
  <c r="F49" i="2"/>
  <c r="F47" i="2"/>
  <c r="F46" i="2" s="1"/>
  <c r="F44" i="2"/>
  <c r="F43" i="2" s="1"/>
  <c r="F40" i="2" s="1"/>
  <c r="F41" i="2"/>
  <c r="F38" i="2"/>
  <c r="F35" i="2"/>
  <c r="F30" i="2"/>
  <c r="F28" i="2"/>
  <c r="F27" i="2"/>
  <c r="F26" i="2" s="1"/>
  <c r="F24" i="2"/>
  <c r="F22" i="2"/>
  <c r="F20" i="2"/>
  <c r="F18" i="2"/>
  <c r="F17" i="2" s="1"/>
  <c r="F16" i="2" s="1"/>
  <c r="F10" i="2"/>
  <c r="F9" i="2" s="1"/>
  <c r="I167" i="2"/>
  <c r="E167" i="2"/>
  <c r="D167" i="2"/>
  <c r="E160" i="2"/>
  <c r="D160" i="2"/>
  <c r="E201" i="2"/>
  <c r="D201" i="2"/>
  <c r="J199" i="2"/>
  <c r="I199" i="2"/>
  <c r="E199" i="2"/>
  <c r="D199" i="2"/>
  <c r="J197" i="2"/>
  <c r="I197" i="2"/>
  <c r="E197" i="2"/>
  <c r="D197" i="2"/>
  <c r="J162" i="2"/>
  <c r="I162" i="2"/>
  <c r="E162" i="2"/>
  <c r="D162" i="2"/>
  <c r="K98" i="2" l="1"/>
  <c r="K97" i="2" s="1"/>
  <c r="K48" i="2"/>
  <c r="K172" i="2"/>
  <c r="K8" i="2"/>
  <c r="K154" i="2"/>
  <c r="F8" i="2"/>
  <c r="F172" i="2"/>
  <c r="F154" i="2"/>
  <c r="K148" i="2" l="1"/>
  <c r="L154" i="2"/>
  <c r="F148" i="2"/>
  <c r="G154" i="2"/>
  <c r="J167" i="2"/>
  <c r="K147" i="2" l="1"/>
  <c r="L148" i="2"/>
  <c r="F147" i="2"/>
  <c r="G148" i="2"/>
  <c r="D116" i="2"/>
  <c r="D108" i="2"/>
  <c r="D104" i="2"/>
  <c r="I100" i="2"/>
  <c r="D100" i="2"/>
  <c r="J56" i="2"/>
  <c r="J54" i="2" s="1"/>
  <c r="I56" i="2"/>
  <c r="E56" i="2"/>
  <c r="D56" i="2"/>
  <c r="J206" i="2"/>
  <c r="J204" i="2"/>
  <c r="J201" i="2"/>
  <c r="J192" i="2"/>
  <c r="J191" i="2" s="1"/>
  <c r="J187" i="2"/>
  <c r="J184" i="2"/>
  <c r="J182" i="2"/>
  <c r="J174" i="2"/>
  <c r="J173" i="2" s="1"/>
  <c r="J166" i="2"/>
  <c r="J164" i="2"/>
  <c r="J158" i="2"/>
  <c r="J156" i="2"/>
  <c r="J155" i="2" s="1"/>
  <c r="J152" i="2"/>
  <c r="J150" i="2"/>
  <c r="J144" i="2"/>
  <c r="J142" i="2"/>
  <c r="J139" i="2"/>
  <c r="J137" i="2"/>
  <c r="J134" i="2"/>
  <c r="J133" i="2" s="1"/>
  <c r="J130" i="2"/>
  <c r="J127" i="2"/>
  <c r="J125" i="2"/>
  <c r="J123" i="2"/>
  <c r="J121" i="2"/>
  <c r="J119" i="2"/>
  <c r="J116" i="2"/>
  <c r="J115" i="2" s="1"/>
  <c r="J113" i="2"/>
  <c r="J111" i="2"/>
  <c r="J108" i="2"/>
  <c r="J104" i="2"/>
  <c r="J103" i="2" s="1"/>
  <c r="J100" i="2"/>
  <c r="J99" i="2" s="1"/>
  <c r="J93" i="2"/>
  <c r="J91" i="2"/>
  <c r="J87" i="2"/>
  <c r="J86" i="2" s="1"/>
  <c r="J81" i="2"/>
  <c r="J80" i="2" s="1"/>
  <c r="J78" i="2"/>
  <c r="J73" i="2"/>
  <c r="J69" i="2" s="1"/>
  <c r="J68" i="2" s="1"/>
  <c r="J66" i="2"/>
  <c r="J65" i="2" s="1"/>
  <c r="J63" i="2"/>
  <c r="J60" i="2"/>
  <c r="J51" i="2"/>
  <c r="J49" i="2"/>
  <c r="J47" i="2"/>
  <c r="J46" i="2" s="1"/>
  <c r="J44" i="2"/>
  <c r="J43" i="2" s="1"/>
  <c r="J41" i="2"/>
  <c r="J38" i="2"/>
  <c r="J35" i="2"/>
  <c r="J30" i="2"/>
  <c r="J28" i="2"/>
  <c r="J24" i="2"/>
  <c r="J22" i="2"/>
  <c r="J20" i="2"/>
  <c r="J18" i="2"/>
  <c r="J10" i="2"/>
  <c r="J9" i="2" s="1"/>
  <c r="E206" i="2"/>
  <c r="E204" i="2"/>
  <c r="E203" i="2" s="1"/>
  <c r="E192" i="2"/>
  <c r="E191" i="2" s="1"/>
  <c r="E190" i="2" s="1"/>
  <c r="E187" i="2"/>
  <c r="E186" i="2" s="1"/>
  <c r="E184" i="2"/>
  <c r="E182" i="2"/>
  <c r="E174" i="2"/>
  <c r="E173" i="2" s="1"/>
  <c r="E166" i="2"/>
  <c r="E164" i="2"/>
  <c r="E158" i="2"/>
  <c r="E156" i="2"/>
  <c r="E155" i="2" s="1"/>
  <c r="E152" i="2"/>
  <c r="E150" i="2"/>
  <c r="E144" i="2"/>
  <c r="E142" i="2"/>
  <c r="E139" i="2"/>
  <c r="E137" i="2"/>
  <c r="E134" i="2"/>
  <c r="E133" i="2" s="1"/>
  <c r="E130" i="2"/>
  <c r="E129" i="2" s="1"/>
  <c r="E127" i="2"/>
  <c r="E125" i="2"/>
  <c r="E123" i="2"/>
  <c r="E121" i="2"/>
  <c r="E119" i="2"/>
  <c r="E116" i="2"/>
  <c r="E115" i="2" s="1"/>
  <c r="E113" i="2"/>
  <c r="E111" i="2"/>
  <c r="E108" i="2"/>
  <c r="E104" i="2"/>
  <c r="E103" i="2" s="1"/>
  <c r="E100" i="2"/>
  <c r="E93" i="2"/>
  <c r="E91" i="2"/>
  <c r="E87" i="2"/>
  <c r="E86" i="2" s="1"/>
  <c r="E81" i="2"/>
  <c r="E80" i="2" s="1"/>
  <c r="E78" i="2"/>
  <c r="E73" i="2"/>
  <c r="E66" i="2"/>
  <c r="E65" i="2" s="1"/>
  <c r="E63" i="2"/>
  <c r="E62" i="2" s="1"/>
  <c r="E60" i="2"/>
  <c r="E51" i="2"/>
  <c r="E49" i="2"/>
  <c r="E47" i="2"/>
  <c r="E46" i="2" s="1"/>
  <c r="E44" i="2"/>
  <c r="E41" i="2"/>
  <c r="E38" i="2"/>
  <c r="E35" i="2"/>
  <c r="E30" i="2"/>
  <c r="E28" i="2"/>
  <c r="E24" i="2"/>
  <c r="E22" i="2"/>
  <c r="E20" i="2"/>
  <c r="E18" i="2"/>
  <c r="E10" i="2"/>
  <c r="E9" i="2" s="1"/>
  <c r="D130" i="2"/>
  <c r="D134" i="2"/>
  <c r="I134" i="2"/>
  <c r="I130" i="2"/>
  <c r="I116" i="2"/>
  <c r="I108" i="2"/>
  <c r="I104" i="2"/>
  <c r="L147" i="2" l="1"/>
  <c r="K209" i="2"/>
  <c r="L209" i="2" s="1"/>
  <c r="G147" i="2"/>
  <c r="F209" i="2"/>
  <c r="G209" i="2" s="1"/>
  <c r="E154" i="2"/>
  <c r="J154" i="2"/>
  <c r="J90" i="2"/>
  <c r="J89" i="2" s="1"/>
  <c r="J85" i="2" s="1"/>
  <c r="J190" i="2"/>
  <c r="E17" i="2"/>
  <c r="E16" i="2" s="1"/>
  <c r="J53" i="2"/>
  <c r="J40" i="2"/>
  <c r="E149" i="2"/>
  <c r="J149" i="2"/>
  <c r="J17" i="2"/>
  <c r="J16" i="2" s="1"/>
  <c r="J27" i="2"/>
  <c r="J26" i="2" s="1"/>
  <c r="E141" i="2"/>
  <c r="J77" i="2"/>
  <c r="J203" i="2"/>
  <c r="E43" i="2"/>
  <c r="E40" i="2" s="1"/>
  <c r="E90" i="2"/>
  <c r="E69" i="2"/>
  <c r="J62" i="2"/>
  <c r="E77" i="2"/>
  <c r="J186" i="2"/>
  <c r="J172" i="2" s="1"/>
  <c r="E27" i="2"/>
  <c r="J141" i="2"/>
  <c r="J129" i="2"/>
  <c r="E107" i="2"/>
  <c r="J107" i="2"/>
  <c r="E99" i="2"/>
  <c r="E54" i="2"/>
  <c r="E172" i="2"/>
  <c r="J98" i="2" l="1"/>
  <c r="J97" i="2" s="1"/>
  <c r="J148" i="2"/>
  <c r="J147" i="2" s="1"/>
  <c r="E26" i="2"/>
  <c r="E89" i="2"/>
  <c r="E68" i="2"/>
  <c r="J48" i="2"/>
  <c r="E148" i="2"/>
  <c r="E98" i="2"/>
  <c r="E53" i="2"/>
  <c r="I184" i="2"/>
  <c r="D184" i="2"/>
  <c r="I125" i="2"/>
  <c r="D125" i="2"/>
  <c r="I78" i="2"/>
  <c r="D78" i="2"/>
  <c r="E85" i="2" l="1"/>
  <c r="E147" i="2"/>
  <c r="E97" i="2"/>
  <c r="J8" i="2"/>
  <c r="J209" i="2" s="1"/>
  <c r="E48" i="2"/>
  <c r="I10" i="2"/>
  <c r="I139" i="2"/>
  <c r="D139" i="2"/>
  <c r="I113" i="2"/>
  <c r="D113" i="2"/>
  <c r="E8" i="2" l="1"/>
  <c r="I174" i="2"/>
  <c r="I156" i="2"/>
  <c r="I164" i="2"/>
  <c r="I158" i="2"/>
  <c r="D103" i="2"/>
  <c r="D99" i="2"/>
  <c r="D107" i="2"/>
  <c r="D111" i="2"/>
  <c r="D121" i="2"/>
  <c r="D123" i="2"/>
  <c r="D127" i="2"/>
  <c r="D129" i="2"/>
  <c r="D133" i="2"/>
  <c r="D115" i="2"/>
  <c r="D119" i="2"/>
  <c r="D137" i="2"/>
  <c r="I99" i="2"/>
  <c r="I103" i="2"/>
  <c r="I107" i="2"/>
  <c r="I111" i="2"/>
  <c r="I121" i="2"/>
  <c r="I123" i="2"/>
  <c r="I127" i="2"/>
  <c r="I129" i="2"/>
  <c r="I133" i="2"/>
  <c r="I115" i="2"/>
  <c r="I119" i="2"/>
  <c r="D156" i="2"/>
  <c r="D158" i="2"/>
  <c r="D164" i="2"/>
  <c r="I206" i="2"/>
  <c r="I204" i="2"/>
  <c r="I201" i="2"/>
  <c r="I192" i="2"/>
  <c r="I187" i="2"/>
  <c r="I182" i="2"/>
  <c r="I152" i="2"/>
  <c r="I150" i="2"/>
  <c r="I144" i="2"/>
  <c r="I142" i="2"/>
  <c r="I137" i="2"/>
  <c r="I93" i="2"/>
  <c r="I91" i="2"/>
  <c r="I87" i="2"/>
  <c r="I81" i="2"/>
  <c r="I73" i="2"/>
  <c r="I66" i="2"/>
  <c r="I63" i="2"/>
  <c r="I60" i="2"/>
  <c r="I54" i="2"/>
  <c r="I51" i="2"/>
  <c r="I49" i="2"/>
  <c r="I47" i="2"/>
  <c r="I44" i="2"/>
  <c r="I41" i="2"/>
  <c r="I38" i="2"/>
  <c r="I35" i="2"/>
  <c r="I30" i="2"/>
  <c r="I28" i="2"/>
  <c r="I24" i="2"/>
  <c r="I22" i="2"/>
  <c r="I20" i="2"/>
  <c r="I18" i="2"/>
  <c r="I9" i="2"/>
  <c r="D174" i="2"/>
  <c r="D182" i="2"/>
  <c r="D187" i="2"/>
  <c r="D10" i="2"/>
  <c r="D73" i="2"/>
  <c r="D204" i="2"/>
  <c r="D51" i="2"/>
  <c r="D192" i="2"/>
  <c r="D81" i="2"/>
  <c r="D30" i="2"/>
  <c r="D28" i="2"/>
  <c r="D35" i="2"/>
  <c r="D38" i="2"/>
  <c r="D18" i="2"/>
  <c r="D20" i="2"/>
  <c r="D22" i="2"/>
  <c r="D24" i="2"/>
  <c r="D54" i="2"/>
  <c r="D60" i="2"/>
  <c r="D91" i="2"/>
  <c r="D93" i="2"/>
  <c r="D66" i="2"/>
  <c r="D41" i="2"/>
  <c r="D44" i="2"/>
  <c r="D47" i="2"/>
  <c r="D49" i="2"/>
  <c r="D63" i="2"/>
  <c r="D87" i="2"/>
  <c r="D142" i="2"/>
  <c r="D144" i="2"/>
  <c r="D150" i="2"/>
  <c r="D152" i="2"/>
  <c r="D206" i="2"/>
  <c r="D166" i="2" l="1"/>
  <c r="D186" i="2"/>
  <c r="I186" i="2"/>
  <c r="I166" i="2"/>
  <c r="D62" i="2"/>
  <c r="D80" i="2"/>
  <c r="I191" i="2"/>
  <c r="D9" i="2"/>
  <c r="D43" i="2"/>
  <c r="D173" i="2"/>
  <c r="D191" i="2"/>
  <c r="I62" i="2"/>
  <c r="I203" i="2"/>
  <c r="D65" i="2"/>
  <c r="I65" i="2"/>
  <c r="I173" i="2"/>
  <c r="I86" i="2"/>
  <c r="D203" i="2"/>
  <c r="I69" i="2"/>
  <c r="D46" i="2"/>
  <c r="I43" i="2"/>
  <c r="D86" i="2"/>
  <c r="D69" i="2"/>
  <c r="I46" i="2"/>
  <c r="I80" i="2"/>
  <c r="D155" i="2"/>
  <c r="I155" i="2"/>
  <c r="E209" i="2"/>
  <c r="D172" i="2"/>
  <c r="I40" i="2"/>
  <c r="I53" i="2"/>
  <c r="I90" i="2"/>
  <c r="I141" i="2"/>
  <c r="D141" i="2"/>
  <c r="I149" i="2"/>
  <c r="I98" i="2"/>
  <c r="D98" i="2"/>
  <c r="D149" i="2"/>
  <c r="D90" i="2"/>
  <c r="D53" i="2"/>
  <c r="D27" i="2"/>
  <c r="I27" i="2"/>
  <c r="D17" i="2"/>
  <c r="I17" i="2"/>
  <c r="D154" i="2" l="1"/>
  <c r="I154" i="2"/>
  <c r="D40" i="2"/>
  <c r="D190" i="2"/>
  <c r="I190" i="2"/>
  <c r="D26" i="2"/>
  <c r="D68" i="2"/>
  <c r="I68" i="2"/>
  <c r="I16" i="2"/>
  <c r="I89" i="2"/>
  <c r="D77" i="2"/>
  <c r="D89" i="2"/>
  <c r="I26" i="2"/>
  <c r="I172" i="2"/>
  <c r="D16" i="2"/>
  <c r="I77" i="2"/>
  <c r="I97" i="2"/>
  <c r="D97" i="2"/>
  <c r="I48" i="2"/>
  <c r="D48" i="2"/>
  <c r="D148" i="2" l="1"/>
  <c r="D147" i="2" s="1"/>
  <c r="I148" i="2"/>
  <c r="I147" i="2" s="1"/>
  <c r="D85" i="2"/>
  <c r="I85" i="2"/>
  <c r="D8" i="2"/>
  <c r="I8" i="2" l="1"/>
  <c r="D209" i="2"/>
  <c r="I209" i="2" l="1"/>
</calcChain>
</file>

<file path=xl/sharedStrings.xml><?xml version="1.0" encoding="utf-8"?>
<sst xmlns="http://schemas.openxmlformats.org/spreadsheetml/2006/main" count="614" uniqueCount="364">
  <si>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</si>
  <si>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</si>
  <si>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</si>
  <si>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</si>
  <si>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</si>
  <si>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</si>
  <si>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</si>
  <si>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</si>
  <si>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</si>
  <si>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</si>
  <si>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</si>
  <si>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</si>
  <si>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</si>
  <si>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</si>
  <si>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</si>
  <si>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</si>
  <si>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</si>
  <si>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</si>
  <si>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</si>
  <si>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</si>
  <si>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</si>
  <si>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</si>
  <si>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</si>
  <si>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</si>
  <si>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</si>
  <si>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</si>
  <si>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</si>
  <si>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</si>
  <si>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</si>
  <si>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</si>
  <si>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</si>
  <si>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</si>
  <si>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</si>
  <si>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</si>
  <si>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</si>
  <si>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</si>
  <si>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</si>
  <si>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</si>
  <si>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</si>
  <si>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</si>
  <si>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</si>
  <si>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</si>
  <si>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</si>
  <si>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</si>
  <si>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</si>
  <si>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</si>
  <si>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</si>
  <si>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</si>
  <si>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</si>
  <si>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</si>
  <si>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</si>
  <si>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</si>
  <si>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</si>
  <si>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</si>
  <si>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</si>
  <si>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</si>
  <si>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</si>
  <si>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</si>
  <si>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</si>
  <si>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</si>
  <si>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</si>
  <si>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</si>
  <si>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</si>
  <si>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</si>
  <si>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</si>
  <si>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</si>
  <si>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</si>
  <si>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</si>
  <si>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</si>
  <si>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</si>
  <si>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</si>
  <si>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</si>
  <si>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</si>
  <si>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</si>
  <si>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</si>
  <si>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</si>
  <si>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</si>
  <si>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</si>
  <si>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</si>
  <si>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</si>
  <si>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</si>
  <si>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</si>
  <si>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</si>
  <si>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</si>
  <si>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</si>
  <si>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</si>
  <si>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</si>
  <si>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</si>
  <si>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</si>
  <si>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</si>
  <si>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</si>
  <si>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</si>
  <si>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</si>
  <si>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</si>
  <si>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</si>
  <si>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</si>
  <si>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</si>
  <si>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</si>
  <si>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</si>
  <si>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</si>
  <si>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</si>
  <si>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</si>
  <si>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</si>
  <si>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</si>
  <si>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</si>
  <si>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</si>
  <si>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</si>
  <si>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</si>
  <si>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</si>
  <si>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</si>
  <si>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</si>
  <si>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</si>
  <si>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</si>
  <si>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</si>
  <si>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</si>
  <si>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</si>
  <si>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</si>
  <si>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</si>
  <si>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</si>
  <si>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</si>
  <si>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</si>
  <si>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</si>
  <si>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</si>
  <si>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</si>
  <si>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</si>
  <si>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</si>
  <si>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</si>
  <si>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</si>
  <si>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</si>
  <si>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</si>
  <si>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</si>
  <si>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</si>
  <si>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</si>
  <si>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</si>
  <si>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</si>
  <si>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</si>
  <si>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</si>
  <si>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</si>
  <si>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</si>
  <si>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</si>
  <si>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</si>
  <si>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</si>
  <si>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</si>
  <si>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</si>
  <si>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</si>
  <si>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</si>
  <si>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</si>
  <si>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</si>
  <si>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</si>
  <si>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</si>
  <si>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</si>
  <si>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</si>
  <si>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</si>
  <si>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</si>
  <si>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</si>
  <si>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</si>
  <si>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</si>
  <si>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</si>
  <si>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</si>
  <si>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</si>
  <si>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</si>
  <si>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</si>
  <si>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</si>
  <si>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</si>
  <si>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</si>
  <si>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</si>
  <si>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</si>
  <si>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</si>
  <si>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</si>
  <si>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</si>
  <si>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</si>
  <si>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</si>
  <si>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</si>
  <si>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</si>
  <si>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</si>
  <si>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</si>
  <si>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</si>
  <si>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</si>
  <si>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</si>
  <si>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</si>
  <si>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</si>
  <si>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</si>
  <si>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</si>
  <si>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</si>
  <si>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</si>
  <si>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</si>
  <si>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</si>
  <si>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</si>
  <si>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</si>
  <si>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</si>
  <si>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</si>
  <si>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</si>
  <si>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</si>
  <si>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</si>
  <si>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</si>
  <si>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</si>
  <si>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</si>
  <si>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</si>
  <si>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</si>
  <si>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</si>
  <si>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</si>
  <si>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</si>
  <si>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</si>
  <si>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</si>
  <si>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</si>
  <si>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</si>
  <si>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</si>
  <si>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</si>
  <si>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</si>
  <si>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</si>
  <si>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</si>
  <si>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</si>
  <si>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</si>
  <si>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</si>
  <si>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</si>
  <si>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</si>
  <si>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</si>
  <si>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</si>
  <si>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</si>
  <si>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</si>
  <si>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</si>
  <si>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</si>
  <si>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</si>
  <si>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</si>
  <si>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</si>
  <si>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</si>
  <si>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</si>
  <si>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</si>
  <si>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</si>
  <si>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</si>
  <si>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</si>
  <si>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</si>
  <si>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</si>
  <si>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</si>
  <si>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</si>
  <si>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</si>
  <si>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</si>
  <si>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</si>
  <si>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</si>
  <si>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</si>
  <si>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</si>
  <si>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</si>
  <si>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</si>
  <si>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</si>
  <si>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</si>
  <si>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</si>
  <si>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</si>
  <si>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</si>
  <si>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</si>
  <si>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</si>
  <si>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</si>
  <si>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</si>
  <si>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</si>
  <si>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</si>
  <si>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</si>
  <si>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</si>
  <si>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</si>
  <si>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</si>
  <si>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</si>
  <si>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</si>
  <si>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</si>
  <si>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</si>
  <si>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</si>
  <si>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</si>
  <si>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</si>
  <si>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</si>
  <si>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</si>
  <si>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</si>
  <si>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</si>
  <si>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</si>
  <si>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</si>
  <si>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</si>
  <si>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</si>
  <si>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</si>
  <si>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</si>
  <si>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</si>
  <si>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</si>
  <si>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</si>
  <si>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</si>
  <si>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</si>
  <si>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</si>
  <si>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</si>
  <si>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</si>
  <si>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</si>
  <si>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</si>
  <si>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</si>
  <si>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</si>
  <si>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</si>
  <si>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</si>
  <si>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</si>
  <si>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</si>
  <si>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</si>
  <si>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</si>
  <si>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</si>
  <si>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</si>
  <si>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</si>
  <si>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</si>
  <si>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</si>
  <si>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</si>
  <si>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</si>
  <si>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</si>
  <si>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</si>
  <si>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</si>
  <si>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</si>
  <si>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</si>
  <si>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</si>
  <si>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</si>
  <si>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</si>
  <si>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</si>
  <si>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</si>
  <si>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</si>
  <si>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</si>
  <si>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</si>
  <si>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</si>
  <si>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</si>
  <si>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</si>
  <si>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</si>
  <si>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</si>
  <si>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</si>
  <si>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</si>
  <si>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Единая субвенция местным бюджетам из бюджета субъекта Российской Федерации</t>
  </si>
  <si>
    <t>000 2 02 36900 00 0000 150</t>
  </si>
  <si>
    <t>Единая субвенция бюджетам муниципальных районов из бюджета субъекта Российской Федерации</t>
  </si>
  <si>
    <t>000 2 02 36900 05 0000 150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</si>
  <si>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</si>
  <si>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806</t>
  </si>
  <si>
    <t>837</t>
  </si>
  <si>
    <t>843</t>
  </si>
  <si>
    <t>Справка к Приложению 1.1. "Прогнозируемые доходы бюджета Слюдянского муниципального района на плановый период 2026 и 2027 годов"</t>
  </si>
  <si>
    <t>РД от 26.12.2024 №46-VIII рд</t>
  </si>
  <si>
    <t>Отклонение</t>
  </si>
  <si>
    <t>Пояснения</t>
  </si>
  <si>
    <t xml:space="preserve">2026 год </t>
  </si>
  <si>
    <t xml:space="preserve">Субсидии местным бюджетам на государственную поддержку отрасли культуры для реализации мероприятий по модернизации библиотек в части комплектования книжных фондов библиотек муниципальных образований
</t>
  </si>
  <si>
    <t>Председатель Комитета финансов</t>
  </si>
  <si>
    <t>____________</t>
  </si>
  <si>
    <t>С.Б. Адамова</t>
  </si>
  <si>
    <t>Слюдянского муниципального района</t>
  </si>
  <si>
    <t xml:space="preserve">Начальник отдела управления доходами
</t>
  </si>
  <si>
    <t>_____________</t>
  </si>
  <si>
    <t>Ю.А. Яковлева</t>
  </si>
  <si>
    <t>Субсидии бюджетам на развитие сети учреждений культурно-досугового типа</t>
  </si>
  <si>
    <t>000 2 02 25513 00 0000 150</t>
  </si>
  <si>
    <t>000 2 02 25513 05 0000 150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</si>
  <si>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</si>
  <si>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</si>
  <si>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</si>
  <si>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</si>
  <si>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</si>
  <si>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</si>
  <si>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</si>
  <si>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000 02 45050 05 0000 150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</si>
  <si>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</si>
  <si>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</si>
  <si>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муниципальной системы оповещения населения на территории поселения</t>
  </si>
  <si>
    <t xml:space="preserve">Субсидии бюджетам муниципальных районов на развитие сети учреждений культурно-досугового типа 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</si>
  <si>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</si>
  <si>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</si>
  <si>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000 2 02 25315 00 0000 150</t>
  </si>
  <si>
    <t>000 2 02 25315 05 0000 150</t>
  </si>
  <si>
    <t>Субсидия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</si>
  <si>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РД от 31.03.2025 №78-VIII рд</t>
  </si>
  <si>
    <t>ПРОЕКТ РД от 29.05.2025 №___-VIII рд</t>
  </si>
  <si>
    <t>На основании уведомления о предоставлении субсидии №10362 от 21.05.2025 года. (Постановление Правительства иркутской области от 20.05.2025 №445-пп)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</si>
</sst>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25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0" fontId="1" fillId="0" borderId="0" xfId="0" applyFont="1" applyFill="1" applyAlignment="1"/>
    <xf numFmtId="2" fontId="1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2" applyNumberFormat="1" applyFont="1" applyFill="1" applyBorder="1" applyAlignment="1" applyProtection="1">
      <alignment horizontal="left" vertical="top" wrapText="1"/>
      <protection hidden="1"/>
    </xf>
    <xf numFmtId="0" fontId="6" fillId="3" borderId="0" xfId="0" applyFont="1" applyFill="1" applyAlignment="1">
      <alignment vertical="center"/>
    </xf>
    <xf numFmtId="0" fontId="2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2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" xfId="0" applyFont="1" applyFill="1" applyBorder="1"/>
    <xf numFmtId="0" fontId="6" fillId="0" borderId="0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/>
    <xf numFmtId="0" fontId="1" fillId="0" borderId="0" xfId="0" applyFont="1"/>
    <xf numFmtId="49" fontId="4" fillId="3" borderId="0" xfId="0" applyNumberFormat="1" applyFont="1" applyFill="1" applyAlignment="1">
      <alignment horizontal="left" wrapText="1"/>
    </xf>
    <xf numFmtId="4" fontId="4" fillId="3" borderId="0" xfId="0" applyNumberFormat="1" applyFont="1" applyFill="1" applyAlignment="1">
      <alignment horizontal="right" wrapText="1"/>
    </xf>
    <xf numFmtId="49" fontId="4" fillId="0" borderId="0" xfId="0" applyNumberFormat="1" applyFont="1" applyAlignment="1">
      <alignment vertical="top"/>
    </xf>
    <xf numFmtId="0" fontId="4" fillId="0" borderId="0" xfId="0" applyFont="1"/>
    <xf numFmtId="4" fontId="7" fillId="3" borderId="0" xfId="0" applyNumberFormat="1" applyFont="1" applyFill="1" applyAlignment="1">
      <alignment horizontal="right"/>
    </xf>
    <xf numFmtId="0" fontId="4" fillId="0" borderId="0" xfId="0" applyFont="1" applyAlignment="1">
      <alignment horizontal="left" vertical="top" wrapText="1"/>
    </xf>
    <xf numFmtId="4" fontId="4" fillId="3" borderId="0" xfId="0" applyNumberFormat="1" applyFont="1" applyFill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" fontId="1" fillId="0" borderId="0" xfId="0" applyNumberFormat="1" applyFont="1" applyFill="1"/>
    <xf numFmtId="4" fontId="6" fillId="0" borderId="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3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B10B6C8-1A27-4629-95FA-D7B388EB18C2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4523"/>
  <sheetViews>
    <sheetView tabSelected="1" zoomScale="90" zoomScaleNormal="90" workbookViewId="0">
      <pane xSplit="3" ySplit="7" topLeftCell="D166" activePane="bottomRight" state="frozen"/>
      <selection pane="topRight" activeCell="D1" sqref="D1"/>
      <selection pane="bottomLeft" activeCell="A9" sqref="A9"/>
      <selection pane="bottomRight" activeCell="A202" sqref="A202:XFD202"/>
    </sheetView>
  </sheetViews>
  <sheetFormatPr defaultRowHeight="15" x14ac:dyDescent="0.2"/>
  <cols>
    <col min="1" max="1" width="65.28515625" style="1" customWidth="1"/>
    <col min="2" max="2" width="8.28515625" style="3" customWidth="1"/>
    <col min="3" max="3" width="29" style="3" customWidth="1"/>
    <col min="4" max="4" width="19.7109375" style="18" hidden="1" customWidth="1"/>
    <col min="5" max="7" width="19.7109375" style="18" customWidth="1"/>
    <col min="8" max="8" width="25.85546875" style="18" customWidth="1"/>
    <col min="9" max="9" width="19.7109375" style="18" hidden="1" customWidth="1"/>
    <col min="10" max="11" width="19.7109375" style="18" customWidth="1"/>
    <col min="12" max="12" width="19.7109375" style="68" customWidth="1"/>
    <col min="13" max="13" width="25.85546875" style="3" customWidth="1"/>
    <col min="14" max="16384" width="9.140625" style="3"/>
  </cols>
  <sheetData>
    <row r="3" spans="1:17" ht="15.75" customHeight="1" x14ac:dyDescent="0.2">
      <c r="A3" s="120" t="s">
        <v>328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7" ht="15" customHeight="1" x14ac:dyDescent="0.2">
      <c r="D4" s="17"/>
      <c r="E4" s="17"/>
      <c r="F4" s="17"/>
      <c r="G4" s="17"/>
      <c r="H4" s="17"/>
      <c r="O4" s="5"/>
      <c r="P4" s="6"/>
    </row>
    <row r="5" spans="1:17" ht="24.75" customHeight="1" x14ac:dyDescent="0.2">
      <c r="D5" s="19"/>
      <c r="E5" s="19"/>
      <c r="F5" s="19"/>
      <c r="G5" s="83"/>
      <c r="H5" s="3"/>
      <c r="I5" s="3"/>
      <c r="J5" s="3"/>
      <c r="K5" s="3"/>
      <c r="L5" s="84"/>
      <c r="M5" s="20" t="s">
        <v>0</v>
      </c>
      <c r="O5" s="5"/>
      <c r="P5" s="6"/>
    </row>
    <row r="6" spans="1:17" ht="24.75" customHeight="1" x14ac:dyDescent="0.2">
      <c r="A6" s="121" t="s">
        <v>1</v>
      </c>
      <c r="B6" s="122" t="s">
        <v>2</v>
      </c>
      <c r="C6" s="123" t="s">
        <v>3</v>
      </c>
      <c r="D6" s="124" t="s">
        <v>332</v>
      </c>
      <c r="E6" s="124"/>
      <c r="F6" s="124"/>
      <c r="G6" s="124"/>
      <c r="H6" s="124"/>
      <c r="I6" s="124" t="s">
        <v>307</v>
      </c>
      <c r="J6" s="124"/>
      <c r="K6" s="124"/>
      <c r="L6" s="124"/>
      <c r="M6" s="124"/>
      <c r="O6" s="5"/>
      <c r="P6" s="6"/>
    </row>
    <row r="7" spans="1:17" ht="47.25" customHeight="1" x14ac:dyDescent="0.2">
      <c r="A7" s="121"/>
      <c r="B7" s="122"/>
      <c r="C7" s="123"/>
      <c r="D7" s="64" t="s">
        <v>329</v>
      </c>
      <c r="E7" s="64" t="s">
        <v>361</v>
      </c>
      <c r="F7" s="64" t="s">
        <v>362</v>
      </c>
      <c r="G7" s="64" t="s">
        <v>330</v>
      </c>
      <c r="H7" s="65" t="s">
        <v>331</v>
      </c>
      <c r="I7" s="64" t="s">
        <v>329</v>
      </c>
      <c r="J7" s="64" t="s">
        <v>361</v>
      </c>
      <c r="K7" s="64" t="s">
        <v>362</v>
      </c>
      <c r="L7" s="64" t="s">
        <v>330</v>
      </c>
      <c r="M7" s="65" t="s">
        <v>331</v>
      </c>
      <c r="O7" s="5"/>
      <c r="P7" s="6"/>
    </row>
    <row r="8" spans="1:17" ht="14.25" x14ac:dyDescent="0.2">
      <c r="A8" s="36" t="s">
        <v>4</v>
      </c>
      <c r="B8" s="60" t="s">
        <v>5</v>
      </c>
      <c r="C8" s="86" t="s">
        <v>253</v>
      </c>
      <c r="D8" s="11">
        <f>D9+D16+D26+D40+D48+D68+D77+D85+D97+D141</f>
        <v>413857495.99000007</v>
      </c>
      <c r="E8" s="11">
        <f>E9+E16+E26+E40+E48+E68+E77+E85+E97+E141</f>
        <v>413857495.99000007</v>
      </c>
      <c r="F8" s="11">
        <f>F9+F16+F26+F40+F48+F68+F77+F85+F97+F141</f>
        <v>413857495.99000007</v>
      </c>
      <c r="G8" s="11">
        <f>F8-E8</f>
        <v>0</v>
      </c>
      <c r="H8" s="11"/>
      <c r="I8" s="11">
        <f>I9+I16+I26+I40+I48+I68+I77+I85+I97+I141</f>
        <v>424260278.01000005</v>
      </c>
      <c r="J8" s="11">
        <f>J9+J16+J26+J40+J48+J68+J77+J85+J97+J141</f>
        <v>424260278.01000005</v>
      </c>
      <c r="K8" s="11">
        <f>K9+K16+K26+K40+K48+K68+K77+K85+K97+K141</f>
        <v>424260278.01000005</v>
      </c>
      <c r="L8" s="69">
        <f>K8-J8</f>
        <v>0</v>
      </c>
      <c r="M8" s="66"/>
    </row>
    <row r="9" spans="1:17" ht="14.25" x14ac:dyDescent="0.2">
      <c r="A9" s="37" t="s">
        <v>6</v>
      </c>
      <c r="B9" s="60" t="s">
        <v>5</v>
      </c>
      <c r="C9" s="86" t="s">
        <v>252</v>
      </c>
      <c r="D9" s="11">
        <f>D10</f>
        <v>329013720.09000003</v>
      </c>
      <c r="E9" s="11">
        <f>E10</f>
        <v>329013720.09000003</v>
      </c>
      <c r="F9" s="11">
        <f>F10</f>
        <v>329013720.09000003</v>
      </c>
      <c r="G9" s="11">
        <f t="shared" ref="G9:G72" si="0">F9-E9</f>
        <v>0</v>
      </c>
      <c r="H9" s="11"/>
      <c r="I9" s="11">
        <f>I10</f>
        <v>337239063.09000003</v>
      </c>
      <c r="J9" s="11">
        <f>J10</f>
        <v>337239063.09000003</v>
      </c>
      <c r="K9" s="11">
        <f>K10</f>
        <v>337239063.09000003</v>
      </c>
      <c r="L9" s="69">
        <f t="shared" ref="L9:L72" si="1">K9-J9</f>
        <v>0</v>
      </c>
      <c r="M9" s="66"/>
      <c r="O9" s="7"/>
      <c r="P9" s="7"/>
      <c r="Q9" s="7"/>
    </row>
    <row r="10" spans="1:17" ht="14.25" x14ac:dyDescent="0.2">
      <c r="A10" s="37" t="s">
        <v>8</v>
      </c>
      <c r="B10" s="60" t="s">
        <v>5</v>
      </c>
      <c r="C10" s="86" t="s">
        <v>154</v>
      </c>
      <c r="D10" s="11">
        <f>D11+D12+D13+D14+D15</f>
        <v>329013720.09000003</v>
      </c>
      <c r="E10" s="11">
        <f>E11+E12+E13+E14+E15</f>
        <v>329013720.09000003</v>
      </c>
      <c r="F10" s="11">
        <f>F11+F12+F13+F14+F15</f>
        <v>329013720.09000003</v>
      </c>
      <c r="G10" s="11">
        <f t="shared" si="0"/>
        <v>0</v>
      </c>
      <c r="H10" s="11"/>
      <c r="I10" s="11">
        <f>SUM(I11:I15)</f>
        <v>337239063.09000003</v>
      </c>
      <c r="J10" s="11">
        <f>SUM(J11:J15)</f>
        <v>337239063.09000003</v>
      </c>
      <c r="K10" s="11">
        <f>SUM(K11:K15)</f>
        <v>337239063.09000003</v>
      </c>
      <c r="L10" s="69">
        <f t="shared" si="1"/>
        <v>0</v>
      </c>
      <c r="M10" s="66"/>
      <c r="O10" s="7"/>
      <c r="P10" s="7"/>
    </row>
    <row r="11" spans="1:17" ht="201" customHeight="1" x14ac:dyDescent="0.2">
      <c r="A11" s="26" t="s">
        <v>308</v>
      </c>
      <c r="B11" s="61" t="s">
        <v>7</v>
      </c>
      <c r="C11" s="87" t="s">
        <v>149</v>
      </c>
      <c r="D11" s="10">
        <v>322813621.81999999</v>
      </c>
      <c r="E11" s="10">
        <v>322813621.81999999</v>
      </c>
      <c r="F11" s="10">
        <v>322813621.81999999</v>
      </c>
      <c r="G11" s="11">
        <f t="shared" si="0"/>
        <v>0</v>
      </c>
      <c r="H11" s="10"/>
      <c r="I11" s="10">
        <v>330883962.36000001</v>
      </c>
      <c r="J11" s="10">
        <v>330883962.36000001</v>
      </c>
      <c r="K11" s="10">
        <v>330883962.36000001</v>
      </c>
      <c r="L11" s="69">
        <f t="shared" si="1"/>
        <v>0</v>
      </c>
      <c r="M11" s="66"/>
    </row>
    <row r="12" spans="1:17" ht="150" x14ac:dyDescent="0.2">
      <c r="A12" s="26" t="s">
        <v>309</v>
      </c>
      <c r="B12" s="61" t="s">
        <v>7</v>
      </c>
      <c r="C12" s="87" t="s">
        <v>150</v>
      </c>
      <c r="D12" s="10">
        <v>747792.44</v>
      </c>
      <c r="E12" s="10">
        <v>747792.44</v>
      </c>
      <c r="F12" s="10">
        <v>747792.44</v>
      </c>
      <c r="G12" s="11">
        <f t="shared" si="0"/>
        <v>0</v>
      </c>
      <c r="H12" s="10"/>
      <c r="I12" s="10">
        <v>766487.25</v>
      </c>
      <c r="J12" s="10">
        <v>766487.25</v>
      </c>
      <c r="K12" s="10">
        <v>766487.25</v>
      </c>
      <c r="L12" s="69">
        <f t="shared" si="1"/>
        <v>0</v>
      </c>
      <c r="M12" s="66"/>
    </row>
    <row r="13" spans="1:17" ht="124.5" customHeight="1" x14ac:dyDescent="0.2">
      <c r="A13" s="27" t="s">
        <v>310</v>
      </c>
      <c r="B13" s="61" t="s">
        <v>7</v>
      </c>
      <c r="C13" s="87" t="s">
        <v>151</v>
      </c>
      <c r="D13" s="10">
        <v>4230343.3</v>
      </c>
      <c r="E13" s="10">
        <v>4230343.3</v>
      </c>
      <c r="F13" s="10">
        <v>4230343.3</v>
      </c>
      <c r="G13" s="11">
        <f t="shared" si="0"/>
        <v>0</v>
      </c>
      <c r="H13" s="10"/>
      <c r="I13" s="10">
        <v>4336101.88</v>
      </c>
      <c r="J13" s="10">
        <v>4336101.88</v>
      </c>
      <c r="K13" s="10">
        <v>4336101.88</v>
      </c>
      <c r="L13" s="69">
        <f t="shared" si="1"/>
        <v>0</v>
      </c>
      <c r="M13" s="66"/>
    </row>
    <row r="14" spans="1:17" ht="121.5" customHeight="1" x14ac:dyDescent="0.2">
      <c r="A14" s="27" t="s">
        <v>311</v>
      </c>
      <c r="B14" s="61" t="s">
        <v>7</v>
      </c>
      <c r="C14" s="87" t="s">
        <v>152</v>
      </c>
      <c r="D14" s="10">
        <v>369778.23</v>
      </c>
      <c r="E14" s="10">
        <v>369778.23</v>
      </c>
      <c r="F14" s="10">
        <v>369778.23</v>
      </c>
      <c r="G14" s="11">
        <f t="shared" si="0"/>
        <v>0</v>
      </c>
      <c r="H14" s="10"/>
      <c r="I14" s="10">
        <v>379022.69</v>
      </c>
      <c r="J14" s="10">
        <v>379022.69</v>
      </c>
      <c r="K14" s="10">
        <v>379022.69</v>
      </c>
      <c r="L14" s="69">
        <f t="shared" si="1"/>
        <v>0</v>
      </c>
      <c r="M14" s="66"/>
    </row>
    <row r="15" spans="1:17" ht="145.5" customHeight="1" x14ac:dyDescent="0.2">
      <c r="A15" s="27" t="s">
        <v>312</v>
      </c>
      <c r="B15" s="13" t="s">
        <v>7</v>
      </c>
      <c r="C15" s="88" t="s">
        <v>153</v>
      </c>
      <c r="D15" s="10">
        <v>852184.3</v>
      </c>
      <c r="E15" s="10">
        <v>852184.3</v>
      </c>
      <c r="F15" s="10">
        <v>852184.3</v>
      </c>
      <c r="G15" s="11">
        <f t="shared" si="0"/>
        <v>0</v>
      </c>
      <c r="H15" s="10"/>
      <c r="I15" s="10">
        <v>873488.91</v>
      </c>
      <c r="J15" s="10">
        <v>873488.91</v>
      </c>
      <c r="K15" s="10">
        <v>873488.91</v>
      </c>
      <c r="L15" s="69">
        <f t="shared" si="1"/>
        <v>0</v>
      </c>
      <c r="M15" s="66"/>
    </row>
    <row r="16" spans="1:17" ht="42.75" x14ac:dyDescent="0.2">
      <c r="A16" s="37" t="s">
        <v>117</v>
      </c>
      <c r="B16" s="60" t="s">
        <v>5</v>
      </c>
      <c r="C16" s="86" t="s">
        <v>155</v>
      </c>
      <c r="D16" s="11">
        <f>D17</f>
        <v>7717700</v>
      </c>
      <c r="E16" s="11">
        <f>E17</f>
        <v>7717700</v>
      </c>
      <c r="F16" s="11">
        <f>F17</f>
        <v>7717700</v>
      </c>
      <c r="G16" s="11">
        <f t="shared" si="0"/>
        <v>0</v>
      </c>
      <c r="H16" s="11"/>
      <c r="I16" s="11">
        <f>I17</f>
        <v>8114100</v>
      </c>
      <c r="J16" s="11">
        <f>J17</f>
        <v>8114100</v>
      </c>
      <c r="K16" s="11">
        <f>K17</f>
        <v>8114100</v>
      </c>
      <c r="L16" s="69">
        <f t="shared" si="1"/>
        <v>0</v>
      </c>
      <c r="M16" s="66"/>
    </row>
    <row r="17" spans="1:13" ht="28.5" x14ac:dyDescent="0.2">
      <c r="A17" s="37" t="s">
        <v>118</v>
      </c>
      <c r="B17" s="60" t="s">
        <v>5</v>
      </c>
      <c r="C17" s="86" t="s">
        <v>156</v>
      </c>
      <c r="D17" s="11">
        <f>D18+D20+D22+D24</f>
        <v>7717700</v>
      </c>
      <c r="E17" s="11">
        <f>E18+E20+E22+E24</f>
        <v>7717700</v>
      </c>
      <c r="F17" s="11">
        <f>F18+F20+F22+F24</f>
        <v>7717700</v>
      </c>
      <c r="G17" s="11">
        <f t="shared" si="0"/>
        <v>0</v>
      </c>
      <c r="H17" s="11"/>
      <c r="I17" s="11">
        <f>I18+I20+I22+I24</f>
        <v>8114100</v>
      </c>
      <c r="J17" s="11">
        <f>J18+J20+J22+J24</f>
        <v>8114100</v>
      </c>
      <c r="K17" s="11">
        <f>K18+K20+K22+K24</f>
        <v>8114100</v>
      </c>
      <c r="L17" s="69">
        <f t="shared" si="1"/>
        <v>0</v>
      </c>
      <c r="M17" s="66"/>
    </row>
    <row r="18" spans="1:13" ht="71.25" x14ac:dyDescent="0.2">
      <c r="A18" s="37" t="s">
        <v>119</v>
      </c>
      <c r="B18" s="60" t="s">
        <v>5</v>
      </c>
      <c r="C18" s="86" t="s">
        <v>157</v>
      </c>
      <c r="D18" s="11">
        <f>D19</f>
        <v>4053000</v>
      </c>
      <c r="E18" s="11">
        <f>E19</f>
        <v>4053000</v>
      </c>
      <c r="F18" s="11">
        <f>F19</f>
        <v>4053000</v>
      </c>
      <c r="G18" s="11">
        <f t="shared" si="0"/>
        <v>0</v>
      </c>
      <c r="H18" s="11"/>
      <c r="I18" s="11">
        <f>I19</f>
        <v>4260200</v>
      </c>
      <c r="J18" s="11">
        <f>J19</f>
        <v>4260200</v>
      </c>
      <c r="K18" s="11">
        <f>K19</f>
        <v>4260200</v>
      </c>
      <c r="L18" s="69">
        <f t="shared" si="1"/>
        <v>0</v>
      </c>
      <c r="M18" s="66"/>
    </row>
    <row r="19" spans="1:13" ht="79.5" customHeight="1" x14ac:dyDescent="0.2">
      <c r="A19" s="38" t="s">
        <v>123</v>
      </c>
      <c r="B19" s="61" t="s">
        <v>7</v>
      </c>
      <c r="C19" s="87" t="s">
        <v>158</v>
      </c>
      <c r="D19" s="10">
        <v>4053000</v>
      </c>
      <c r="E19" s="10">
        <v>4053000</v>
      </c>
      <c r="F19" s="10">
        <v>4053000</v>
      </c>
      <c r="G19" s="11">
        <f t="shared" si="0"/>
        <v>0</v>
      </c>
      <c r="H19" s="10"/>
      <c r="I19" s="10">
        <v>4260200</v>
      </c>
      <c r="J19" s="10">
        <v>4260200</v>
      </c>
      <c r="K19" s="10">
        <v>4260200</v>
      </c>
      <c r="L19" s="69">
        <f t="shared" si="1"/>
        <v>0</v>
      </c>
      <c r="M19" s="66"/>
    </row>
    <row r="20" spans="1:13" ht="70.900000000000006" customHeight="1" x14ac:dyDescent="0.2">
      <c r="A20" s="37" t="s">
        <v>120</v>
      </c>
      <c r="B20" s="60" t="s">
        <v>5</v>
      </c>
      <c r="C20" s="86" t="s">
        <v>159</v>
      </c>
      <c r="D20" s="11">
        <f>D21</f>
        <v>20300</v>
      </c>
      <c r="E20" s="11">
        <f>E21</f>
        <v>20300</v>
      </c>
      <c r="F20" s="11">
        <f>F21</f>
        <v>20300</v>
      </c>
      <c r="G20" s="11">
        <f t="shared" si="0"/>
        <v>0</v>
      </c>
      <c r="H20" s="11"/>
      <c r="I20" s="11">
        <f>I21</f>
        <v>21200</v>
      </c>
      <c r="J20" s="11">
        <f>J21</f>
        <v>21200</v>
      </c>
      <c r="K20" s="11">
        <f>K21</f>
        <v>21200</v>
      </c>
      <c r="L20" s="69">
        <f t="shared" si="1"/>
        <v>0</v>
      </c>
      <c r="M20" s="66"/>
    </row>
    <row r="21" spans="1:13" ht="90.75" customHeight="1" x14ac:dyDescent="0.2">
      <c r="A21" s="38" t="s">
        <v>124</v>
      </c>
      <c r="B21" s="61" t="s">
        <v>7</v>
      </c>
      <c r="C21" s="87" t="s">
        <v>160</v>
      </c>
      <c r="D21" s="10">
        <v>20300</v>
      </c>
      <c r="E21" s="10">
        <v>20300</v>
      </c>
      <c r="F21" s="10">
        <v>20300</v>
      </c>
      <c r="G21" s="11">
        <f t="shared" si="0"/>
        <v>0</v>
      </c>
      <c r="H21" s="10"/>
      <c r="I21" s="10">
        <v>21200</v>
      </c>
      <c r="J21" s="10">
        <v>21200</v>
      </c>
      <c r="K21" s="10">
        <v>21200</v>
      </c>
      <c r="L21" s="69">
        <f t="shared" si="1"/>
        <v>0</v>
      </c>
      <c r="M21" s="66"/>
    </row>
    <row r="22" spans="1:13" ht="57.75" customHeight="1" x14ac:dyDescent="0.2">
      <c r="A22" s="37" t="s">
        <v>121</v>
      </c>
      <c r="B22" s="60" t="s">
        <v>5</v>
      </c>
      <c r="C22" s="86" t="s">
        <v>161</v>
      </c>
      <c r="D22" s="11">
        <f>D23</f>
        <v>4186300</v>
      </c>
      <c r="E22" s="11">
        <f>E23</f>
        <v>4186300</v>
      </c>
      <c r="F22" s="11">
        <f>F23</f>
        <v>4186300</v>
      </c>
      <c r="G22" s="11">
        <f t="shared" si="0"/>
        <v>0</v>
      </c>
      <c r="H22" s="11"/>
      <c r="I22" s="11">
        <f>I23</f>
        <v>4392800</v>
      </c>
      <c r="J22" s="11">
        <f>J23</f>
        <v>4392800</v>
      </c>
      <c r="K22" s="11">
        <f>K23</f>
        <v>4392800</v>
      </c>
      <c r="L22" s="69">
        <f t="shared" si="1"/>
        <v>0</v>
      </c>
      <c r="M22" s="66"/>
    </row>
    <row r="23" spans="1:13" ht="79.5" customHeight="1" x14ac:dyDescent="0.2">
      <c r="A23" s="38" t="s">
        <v>125</v>
      </c>
      <c r="B23" s="61" t="s">
        <v>7</v>
      </c>
      <c r="C23" s="87" t="s">
        <v>162</v>
      </c>
      <c r="D23" s="10">
        <v>4186300</v>
      </c>
      <c r="E23" s="10">
        <v>4186300</v>
      </c>
      <c r="F23" s="10">
        <v>4186300</v>
      </c>
      <c r="G23" s="11">
        <f t="shared" si="0"/>
        <v>0</v>
      </c>
      <c r="H23" s="10"/>
      <c r="I23" s="10">
        <v>4392800</v>
      </c>
      <c r="J23" s="10">
        <v>4392800</v>
      </c>
      <c r="K23" s="10">
        <v>4392800</v>
      </c>
      <c r="L23" s="69">
        <f t="shared" si="1"/>
        <v>0</v>
      </c>
      <c r="M23" s="66"/>
    </row>
    <row r="24" spans="1:13" ht="57.75" customHeight="1" x14ac:dyDescent="0.2">
      <c r="A24" s="37" t="s">
        <v>122</v>
      </c>
      <c r="B24" s="60" t="s">
        <v>5</v>
      </c>
      <c r="C24" s="86" t="s">
        <v>163</v>
      </c>
      <c r="D24" s="11">
        <f>D25</f>
        <v>-541900</v>
      </c>
      <c r="E24" s="11">
        <f>E25</f>
        <v>-541900</v>
      </c>
      <c r="F24" s="11">
        <f>F25</f>
        <v>-541900</v>
      </c>
      <c r="G24" s="11">
        <f t="shared" si="0"/>
        <v>0</v>
      </c>
      <c r="H24" s="11"/>
      <c r="I24" s="11">
        <f>I25</f>
        <v>-560100</v>
      </c>
      <c r="J24" s="11">
        <f>J25</f>
        <v>-560100</v>
      </c>
      <c r="K24" s="11">
        <f>K25</f>
        <v>-560100</v>
      </c>
      <c r="L24" s="69">
        <f t="shared" si="1"/>
        <v>0</v>
      </c>
      <c r="M24" s="66"/>
    </row>
    <row r="25" spans="1:13" ht="78.75" customHeight="1" x14ac:dyDescent="0.2">
      <c r="A25" s="38" t="s">
        <v>126</v>
      </c>
      <c r="B25" s="61" t="s">
        <v>7</v>
      </c>
      <c r="C25" s="87" t="s">
        <v>164</v>
      </c>
      <c r="D25" s="10">
        <v>-541900</v>
      </c>
      <c r="E25" s="10">
        <v>-541900</v>
      </c>
      <c r="F25" s="10">
        <v>-541900</v>
      </c>
      <c r="G25" s="11">
        <f t="shared" si="0"/>
        <v>0</v>
      </c>
      <c r="H25" s="10"/>
      <c r="I25" s="10">
        <v>-560100</v>
      </c>
      <c r="J25" s="10">
        <v>-560100</v>
      </c>
      <c r="K25" s="10">
        <v>-560100</v>
      </c>
      <c r="L25" s="69">
        <f t="shared" si="1"/>
        <v>0</v>
      </c>
      <c r="M25" s="66"/>
    </row>
    <row r="26" spans="1:13" ht="14.25" x14ac:dyDescent="0.2">
      <c r="A26" s="36" t="s">
        <v>9</v>
      </c>
      <c r="B26" s="60" t="s">
        <v>5</v>
      </c>
      <c r="C26" s="86" t="s">
        <v>165</v>
      </c>
      <c r="D26" s="11">
        <f>D27+D35+D38</f>
        <v>50695975.600000001</v>
      </c>
      <c r="E26" s="11">
        <f>E27+E35+E38</f>
        <v>50695975.600000001</v>
      </c>
      <c r="F26" s="11">
        <f>F27+F35+F38</f>
        <v>50695975.600000001</v>
      </c>
      <c r="G26" s="11">
        <f t="shared" si="0"/>
        <v>0</v>
      </c>
      <c r="H26" s="11"/>
      <c r="I26" s="11">
        <f>I27+I35+I38</f>
        <v>52261814.619999997</v>
      </c>
      <c r="J26" s="11">
        <f>J27+J35+J38</f>
        <v>52261814.619999997</v>
      </c>
      <c r="K26" s="11">
        <f>K27+K35+K38</f>
        <v>52261814.619999997</v>
      </c>
      <c r="L26" s="69">
        <f t="shared" si="1"/>
        <v>0</v>
      </c>
      <c r="M26" s="66"/>
    </row>
    <row r="27" spans="1:13" ht="28.5" x14ac:dyDescent="0.2">
      <c r="A27" s="36" t="s">
        <v>101</v>
      </c>
      <c r="B27" s="60" t="s">
        <v>5</v>
      </c>
      <c r="C27" s="86" t="s">
        <v>166</v>
      </c>
      <c r="D27" s="11">
        <f>D28+D30+D33</f>
        <v>39067860.789999999</v>
      </c>
      <c r="E27" s="11">
        <f>E28+E30+E33</f>
        <v>39067860.789999999</v>
      </c>
      <c r="F27" s="11">
        <f>F28+F30+F33</f>
        <v>39067860.789999999</v>
      </c>
      <c r="G27" s="11">
        <f t="shared" si="0"/>
        <v>0</v>
      </c>
      <c r="H27" s="11"/>
      <c r="I27" s="11">
        <f>I28+I30+I33</f>
        <v>40630575.219999999</v>
      </c>
      <c r="J27" s="11">
        <f>J28+J30+J33</f>
        <v>40630575.219999999</v>
      </c>
      <c r="K27" s="11">
        <f>K28+K30+K33</f>
        <v>40630575.219999999</v>
      </c>
      <c r="L27" s="69">
        <f t="shared" si="1"/>
        <v>0</v>
      </c>
      <c r="M27" s="66"/>
    </row>
    <row r="28" spans="1:13" ht="28.5" x14ac:dyDescent="0.2">
      <c r="A28" s="36" t="s">
        <v>102</v>
      </c>
      <c r="B28" s="60" t="s">
        <v>5</v>
      </c>
      <c r="C28" s="86" t="s">
        <v>167</v>
      </c>
      <c r="D28" s="11">
        <f>D29</f>
        <v>28432636.809999999</v>
      </c>
      <c r="E28" s="11">
        <f>E29</f>
        <v>28432636.809999999</v>
      </c>
      <c r="F28" s="11">
        <f>F29</f>
        <v>28432636.809999999</v>
      </c>
      <c r="G28" s="11">
        <f t="shared" si="0"/>
        <v>0</v>
      </c>
      <c r="H28" s="11"/>
      <c r="I28" s="11">
        <f>I29</f>
        <v>29569942.280000001</v>
      </c>
      <c r="J28" s="11">
        <f>J29</f>
        <v>29569942.280000001</v>
      </c>
      <c r="K28" s="11">
        <f>K29</f>
        <v>29569942.280000001</v>
      </c>
      <c r="L28" s="69">
        <f t="shared" si="1"/>
        <v>0</v>
      </c>
      <c r="M28" s="66"/>
    </row>
    <row r="29" spans="1:13" ht="30" x14ac:dyDescent="0.2">
      <c r="A29" s="39" t="s">
        <v>102</v>
      </c>
      <c r="B29" s="61" t="s">
        <v>7</v>
      </c>
      <c r="C29" s="87" t="s">
        <v>168</v>
      </c>
      <c r="D29" s="10">
        <v>28432636.809999999</v>
      </c>
      <c r="E29" s="10">
        <v>28432636.809999999</v>
      </c>
      <c r="F29" s="10">
        <v>28432636.809999999</v>
      </c>
      <c r="G29" s="11">
        <f t="shared" si="0"/>
        <v>0</v>
      </c>
      <c r="H29" s="10"/>
      <c r="I29" s="10">
        <v>29569942.280000001</v>
      </c>
      <c r="J29" s="10">
        <v>29569942.280000001</v>
      </c>
      <c r="K29" s="10">
        <v>29569942.280000001</v>
      </c>
      <c r="L29" s="69">
        <f t="shared" si="1"/>
        <v>0</v>
      </c>
      <c r="M29" s="66"/>
    </row>
    <row r="30" spans="1:13" ht="27.6" customHeight="1" x14ac:dyDescent="0.2">
      <c r="A30" s="36" t="s">
        <v>104</v>
      </c>
      <c r="B30" s="60" t="s">
        <v>5</v>
      </c>
      <c r="C30" s="86" t="s">
        <v>169</v>
      </c>
      <c r="D30" s="11">
        <f>D31+D32</f>
        <v>10635223.98</v>
      </c>
      <c r="E30" s="11">
        <f>E31+E32</f>
        <v>10635223.98</v>
      </c>
      <c r="F30" s="11">
        <f>F31+F32</f>
        <v>10635223.98</v>
      </c>
      <c r="G30" s="11">
        <f t="shared" si="0"/>
        <v>0</v>
      </c>
      <c r="H30" s="11"/>
      <c r="I30" s="11">
        <f>I31+I32</f>
        <v>11060632.939999999</v>
      </c>
      <c r="J30" s="11">
        <f>J31+J32</f>
        <v>11060632.939999999</v>
      </c>
      <c r="K30" s="11">
        <f>K31+K32</f>
        <v>11060632.939999999</v>
      </c>
      <c r="L30" s="69">
        <f t="shared" si="1"/>
        <v>0</v>
      </c>
      <c r="M30" s="66"/>
    </row>
    <row r="31" spans="1:13" ht="55.5" customHeight="1" x14ac:dyDescent="0.2">
      <c r="A31" s="39" t="s">
        <v>135</v>
      </c>
      <c r="B31" s="61" t="s">
        <v>7</v>
      </c>
      <c r="C31" s="87" t="s">
        <v>170</v>
      </c>
      <c r="D31" s="10">
        <v>10635223.98</v>
      </c>
      <c r="E31" s="10">
        <v>10635223.98</v>
      </c>
      <c r="F31" s="10">
        <v>10635223.98</v>
      </c>
      <c r="G31" s="11">
        <f t="shared" si="0"/>
        <v>0</v>
      </c>
      <c r="H31" s="10"/>
      <c r="I31" s="10">
        <v>11060632.939999999</v>
      </c>
      <c r="J31" s="10">
        <v>11060632.939999999</v>
      </c>
      <c r="K31" s="10">
        <v>11060632.939999999</v>
      </c>
      <c r="L31" s="69">
        <f t="shared" si="1"/>
        <v>0</v>
      </c>
      <c r="M31" s="66"/>
    </row>
    <row r="32" spans="1:13" ht="31.15" hidden="1" customHeight="1" x14ac:dyDescent="0.2">
      <c r="A32" s="39" t="s">
        <v>129</v>
      </c>
      <c r="B32" s="61" t="s">
        <v>7</v>
      </c>
      <c r="C32" s="87" t="s">
        <v>130</v>
      </c>
      <c r="D32" s="10">
        <v>0</v>
      </c>
      <c r="E32" s="10">
        <v>0</v>
      </c>
      <c r="F32" s="10">
        <v>0</v>
      </c>
      <c r="G32" s="11">
        <f t="shared" si="0"/>
        <v>0</v>
      </c>
      <c r="H32" s="10"/>
      <c r="I32" s="10">
        <v>0</v>
      </c>
      <c r="J32" s="10">
        <v>0</v>
      </c>
      <c r="K32" s="10">
        <v>0</v>
      </c>
      <c r="L32" s="69">
        <f t="shared" si="1"/>
        <v>0</v>
      </c>
      <c r="M32" s="66"/>
    </row>
    <row r="33" spans="1:13" ht="42.75" hidden="1" x14ac:dyDescent="0.2">
      <c r="A33" s="36" t="s">
        <v>109</v>
      </c>
      <c r="B33" s="60" t="s">
        <v>7</v>
      </c>
      <c r="C33" s="86" t="s">
        <v>103</v>
      </c>
      <c r="D33" s="11">
        <v>0</v>
      </c>
      <c r="E33" s="11">
        <v>0</v>
      </c>
      <c r="F33" s="11">
        <v>0</v>
      </c>
      <c r="G33" s="11">
        <f t="shared" si="0"/>
        <v>0</v>
      </c>
      <c r="H33" s="11"/>
      <c r="I33" s="11">
        <v>0</v>
      </c>
      <c r="J33" s="11">
        <v>0</v>
      </c>
      <c r="K33" s="11">
        <v>0</v>
      </c>
      <c r="L33" s="69">
        <f t="shared" si="1"/>
        <v>0</v>
      </c>
      <c r="M33" s="66"/>
    </row>
    <row r="34" spans="1:13" ht="28.5" hidden="1" customHeight="1" x14ac:dyDescent="0.2">
      <c r="A34" s="38" t="s">
        <v>10</v>
      </c>
      <c r="B34" s="13" t="s">
        <v>7</v>
      </c>
      <c r="C34" s="88" t="s">
        <v>11</v>
      </c>
      <c r="D34" s="10">
        <v>0</v>
      </c>
      <c r="E34" s="10">
        <v>0</v>
      </c>
      <c r="F34" s="10">
        <v>0</v>
      </c>
      <c r="G34" s="11">
        <f t="shared" si="0"/>
        <v>0</v>
      </c>
      <c r="H34" s="10"/>
      <c r="I34" s="10">
        <v>0</v>
      </c>
      <c r="J34" s="10">
        <v>0</v>
      </c>
      <c r="K34" s="10">
        <v>0</v>
      </c>
      <c r="L34" s="69">
        <f t="shared" si="1"/>
        <v>0</v>
      </c>
      <c r="M34" s="66"/>
    </row>
    <row r="35" spans="1:13" ht="14.25" x14ac:dyDescent="0.2">
      <c r="A35" s="36" t="s">
        <v>12</v>
      </c>
      <c r="B35" s="60" t="s">
        <v>5</v>
      </c>
      <c r="C35" s="86" t="s">
        <v>171</v>
      </c>
      <c r="D35" s="11">
        <f>D36+D37</f>
        <v>78114.81</v>
      </c>
      <c r="E35" s="11">
        <f>E36+E37</f>
        <v>78114.81</v>
      </c>
      <c r="F35" s="11">
        <f>F36+F37</f>
        <v>78114.81</v>
      </c>
      <c r="G35" s="11">
        <f t="shared" si="0"/>
        <v>0</v>
      </c>
      <c r="H35" s="11"/>
      <c r="I35" s="11">
        <f>I36+I37</f>
        <v>81239.399999999994</v>
      </c>
      <c r="J35" s="11">
        <f>J36+J37</f>
        <v>81239.399999999994</v>
      </c>
      <c r="K35" s="11">
        <f>K36+K37</f>
        <v>81239.399999999994</v>
      </c>
      <c r="L35" s="69">
        <f t="shared" si="1"/>
        <v>0</v>
      </c>
      <c r="M35" s="66"/>
    </row>
    <row r="36" spans="1:13" x14ac:dyDescent="0.2">
      <c r="A36" s="39" t="s">
        <v>12</v>
      </c>
      <c r="B36" s="61" t="s">
        <v>7</v>
      </c>
      <c r="C36" s="87" t="s">
        <v>172</v>
      </c>
      <c r="D36" s="10">
        <v>78114.81</v>
      </c>
      <c r="E36" s="10">
        <v>78114.81</v>
      </c>
      <c r="F36" s="10">
        <v>78114.81</v>
      </c>
      <c r="G36" s="11">
        <f t="shared" si="0"/>
        <v>0</v>
      </c>
      <c r="H36" s="10"/>
      <c r="I36" s="10">
        <v>81239.399999999994</v>
      </c>
      <c r="J36" s="10">
        <v>81239.399999999994</v>
      </c>
      <c r="K36" s="10">
        <v>81239.399999999994</v>
      </c>
      <c r="L36" s="69">
        <f t="shared" si="1"/>
        <v>0</v>
      </c>
      <c r="M36" s="66"/>
    </row>
    <row r="37" spans="1:13" ht="30" hidden="1" x14ac:dyDescent="0.2">
      <c r="A37" s="39" t="s">
        <v>13</v>
      </c>
      <c r="B37" s="61" t="s">
        <v>7</v>
      </c>
      <c r="C37" s="87" t="s">
        <v>14</v>
      </c>
      <c r="D37" s="10">
        <v>0</v>
      </c>
      <c r="E37" s="10">
        <v>0</v>
      </c>
      <c r="F37" s="10">
        <v>0</v>
      </c>
      <c r="G37" s="11">
        <f t="shared" si="0"/>
        <v>0</v>
      </c>
      <c r="H37" s="10"/>
      <c r="I37" s="10">
        <v>0</v>
      </c>
      <c r="J37" s="10">
        <v>0</v>
      </c>
      <c r="K37" s="10">
        <v>0</v>
      </c>
      <c r="L37" s="69">
        <f t="shared" si="1"/>
        <v>0</v>
      </c>
      <c r="M37" s="66"/>
    </row>
    <row r="38" spans="1:13" ht="28.5" x14ac:dyDescent="0.2">
      <c r="A38" s="37" t="s">
        <v>83</v>
      </c>
      <c r="B38" s="12" t="s">
        <v>5</v>
      </c>
      <c r="C38" s="89" t="s">
        <v>173</v>
      </c>
      <c r="D38" s="11">
        <f>D39</f>
        <v>11550000</v>
      </c>
      <c r="E38" s="11">
        <f>E39</f>
        <v>11550000</v>
      </c>
      <c r="F38" s="11">
        <f>F39</f>
        <v>11550000</v>
      </c>
      <c r="G38" s="11">
        <f t="shared" si="0"/>
        <v>0</v>
      </c>
      <c r="H38" s="11"/>
      <c r="I38" s="11">
        <f>I39</f>
        <v>11550000</v>
      </c>
      <c r="J38" s="11">
        <f>J39</f>
        <v>11550000</v>
      </c>
      <c r="K38" s="11">
        <f>K39</f>
        <v>11550000</v>
      </c>
      <c r="L38" s="69">
        <f t="shared" si="1"/>
        <v>0</v>
      </c>
      <c r="M38" s="66"/>
    </row>
    <row r="39" spans="1:13" ht="30" x14ac:dyDescent="0.2">
      <c r="A39" s="38" t="s">
        <v>84</v>
      </c>
      <c r="B39" s="13" t="s">
        <v>7</v>
      </c>
      <c r="C39" s="88" t="s">
        <v>174</v>
      </c>
      <c r="D39" s="10">
        <v>11550000</v>
      </c>
      <c r="E39" s="10">
        <v>11550000</v>
      </c>
      <c r="F39" s="10">
        <v>11550000</v>
      </c>
      <c r="G39" s="11">
        <f t="shared" si="0"/>
        <v>0</v>
      </c>
      <c r="H39" s="10"/>
      <c r="I39" s="10">
        <v>11550000</v>
      </c>
      <c r="J39" s="10">
        <v>11550000</v>
      </c>
      <c r="K39" s="10">
        <v>11550000</v>
      </c>
      <c r="L39" s="69">
        <f t="shared" si="1"/>
        <v>0</v>
      </c>
      <c r="M39" s="66"/>
    </row>
    <row r="40" spans="1:13" ht="14.25" x14ac:dyDescent="0.2">
      <c r="A40" s="36" t="s">
        <v>15</v>
      </c>
      <c r="B40" s="60" t="s">
        <v>5</v>
      </c>
      <c r="C40" s="86" t="s">
        <v>175</v>
      </c>
      <c r="D40" s="11">
        <f>D41+D43</f>
        <v>10530000</v>
      </c>
      <c r="E40" s="11">
        <f>E41+E43</f>
        <v>10530000</v>
      </c>
      <c r="F40" s="11">
        <f>F41+F43</f>
        <v>10530000</v>
      </c>
      <c r="G40" s="11">
        <f t="shared" si="0"/>
        <v>0</v>
      </c>
      <c r="H40" s="11"/>
      <c r="I40" s="11">
        <f>I41+I43</f>
        <v>10630000</v>
      </c>
      <c r="J40" s="11">
        <f>J41+J43</f>
        <v>10630000</v>
      </c>
      <c r="K40" s="11">
        <f>K41+K43</f>
        <v>10630000</v>
      </c>
      <c r="L40" s="69">
        <f t="shared" si="1"/>
        <v>0</v>
      </c>
      <c r="M40" s="66"/>
    </row>
    <row r="41" spans="1:13" ht="28.5" x14ac:dyDescent="0.2">
      <c r="A41" s="37" t="s">
        <v>16</v>
      </c>
      <c r="B41" s="60" t="s">
        <v>5</v>
      </c>
      <c r="C41" s="89" t="s">
        <v>176</v>
      </c>
      <c r="D41" s="11">
        <f>D42</f>
        <v>10500000</v>
      </c>
      <c r="E41" s="11">
        <f>E42</f>
        <v>10500000</v>
      </c>
      <c r="F41" s="11">
        <f>F42</f>
        <v>10500000</v>
      </c>
      <c r="G41" s="11">
        <f t="shared" si="0"/>
        <v>0</v>
      </c>
      <c r="H41" s="11"/>
      <c r="I41" s="11">
        <f>I42</f>
        <v>10600000</v>
      </c>
      <c r="J41" s="11">
        <f>J42</f>
        <v>10600000</v>
      </c>
      <c r="K41" s="11">
        <f>K42</f>
        <v>10600000</v>
      </c>
      <c r="L41" s="69">
        <f t="shared" si="1"/>
        <v>0</v>
      </c>
      <c r="M41" s="66"/>
    </row>
    <row r="42" spans="1:13" ht="45" x14ac:dyDescent="0.2">
      <c r="A42" s="38" t="s">
        <v>17</v>
      </c>
      <c r="B42" s="61" t="s">
        <v>7</v>
      </c>
      <c r="C42" s="88" t="s">
        <v>177</v>
      </c>
      <c r="D42" s="10">
        <v>10500000</v>
      </c>
      <c r="E42" s="10">
        <v>10500000</v>
      </c>
      <c r="F42" s="10">
        <v>10500000</v>
      </c>
      <c r="G42" s="11">
        <f t="shared" si="0"/>
        <v>0</v>
      </c>
      <c r="H42" s="10"/>
      <c r="I42" s="10">
        <v>10600000</v>
      </c>
      <c r="J42" s="10">
        <v>10600000</v>
      </c>
      <c r="K42" s="10">
        <v>10600000</v>
      </c>
      <c r="L42" s="69">
        <f t="shared" si="1"/>
        <v>0</v>
      </c>
      <c r="M42" s="66"/>
    </row>
    <row r="43" spans="1:13" ht="27.75" customHeight="1" x14ac:dyDescent="0.2">
      <c r="A43" s="14" t="s">
        <v>18</v>
      </c>
      <c r="B43" s="60" t="s">
        <v>5</v>
      </c>
      <c r="C43" s="89" t="s">
        <v>178</v>
      </c>
      <c r="D43" s="11">
        <f>D44</f>
        <v>30000</v>
      </c>
      <c r="E43" s="11">
        <f>E44</f>
        <v>30000</v>
      </c>
      <c r="F43" s="11">
        <f>F44</f>
        <v>30000</v>
      </c>
      <c r="G43" s="11">
        <f t="shared" si="0"/>
        <v>0</v>
      </c>
      <c r="H43" s="11"/>
      <c r="I43" s="11">
        <f>I44</f>
        <v>30000</v>
      </c>
      <c r="J43" s="11">
        <f>J44</f>
        <v>30000</v>
      </c>
      <c r="K43" s="11">
        <f>K44</f>
        <v>30000</v>
      </c>
      <c r="L43" s="69">
        <f t="shared" si="1"/>
        <v>0</v>
      </c>
      <c r="M43" s="66"/>
    </row>
    <row r="44" spans="1:13" s="4" customFormat="1" ht="27" customHeight="1" x14ac:dyDescent="0.2">
      <c r="A44" s="14" t="s">
        <v>20</v>
      </c>
      <c r="B44" s="60" t="s">
        <v>5</v>
      </c>
      <c r="C44" s="89" t="s">
        <v>179</v>
      </c>
      <c r="D44" s="21">
        <f>D45</f>
        <v>30000</v>
      </c>
      <c r="E44" s="21">
        <f>E45</f>
        <v>30000</v>
      </c>
      <c r="F44" s="21">
        <f>F45</f>
        <v>30000</v>
      </c>
      <c r="G44" s="11">
        <f t="shared" si="0"/>
        <v>0</v>
      </c>
      <c r="H44" s="21"/>
      <c r="I44" s="21">
        <f>I45</f>
        <v>30000</v>
      </c>
      <c r="J44" s="21">
        <f>J45</f>
        <v>30000</v>
      </c>
      <c r="K44" s="21">
        <f>K45</f>
        <v>30000</v>
      </c>
      <c r="L44" s="69">
        <f t="shared" si="1"/>
        <v>0</v>
      </c>
      <c r="M44" s="67"/>
    </row>
    <row r="45" spans="1:13" ht="27.75" customHeight="1" x14ac:dyDescent="0.2">
      <c r="A45" s="15" t="s">
        <v>20</v>
      </c>
      <c r="B45" s="61" t="s">
        <v>85</v>
      </c>
      <c r="C45" s="88" t="s">
        <v>179</v>
      </c>
      <c r="D45" s="10">
        <v>30000</v>
      </c>
      <c r="E45" s="10">
        <v>30000</v>
      </c>
      <c r="F45" s="10">
        <v>30000</v>
      </c>
      <c r="G45" s="11">
        <f t="shared" si="0"/>
        <v>0</v>
      </c>
      <c r="H45" s="10"/>
      <c r="I45" s="10">
        <v>30000</v>
      </c>
      <c r="J45" s="10">
        <v>30000</v>
      </c>
      <c r="K45" s="10">
        <v>30000</v>
      </c>
      <c r="L45" s="69">
        <f t="shared" si="1"/>
        <v>0</v>
      </c>
      <c r="M45" s="66"/>
    </row>
    <row r="46" spans="1:13" ht="25.5" hidden="1" customHeight="1" x14ac:dyDescent="0.2">
      <c r="A46" s="40" t="s">
        <v>21</v>
      </c>
      <c r="B46" s="60" t="s">
        <v>5</v>
      </c>
      <c r="C46" s="89" t="s">
        <v>22</v>
      </c>
      <c r="D46" s="11" t="e">
        <f>D47</f>
        <v>#REF!</v>
      </c>
      <c r="E46" s="11" t="e">
        <f>E47</f>
        <v>#REF!</v>
      </c>
      <c r="F46" s="11" t="e">
        <f>F47</f>
        <v>#REF!</v>
      </c>
      <c r="G46" s="11" t="e">
        <f t="shared" si="0"/>
        <v>#REF!</v>
      </c>
      <c r="H46" s="11"/>
      <c r="I46" s="11" t="e">
        <f>I47</f>
        <v>#REF!</v>
      </c>
      <c r="J46" s="11" t="e">
        <f>J47</f>
        <v>#REF!</v>
      </c>
      <c r="K46" s="11" t="e">
        <f>K47</f>
        <v>#REF!</v>
      </c>
      <c r="L46" s="69" t="e">
        <f t="shared" si="1"/>
        <v>#REF!</v>
      </c>
      <c r="M46" s="66"/>
    </row>
    <row r="47" spans="1:13" ht="28.5" hidden="1" x14ac:dyDescent="0.2">
      <c r="A47" s="41" t="s">
        <v>23</v>
      </c>
      <c r="B47" s="31" t="s">
        <v>7</v>
      </c>
      <c r="C47" s="89" t="s">
        <v>24</v>
      </c>
      <c r="D47" s="11" t="e">
        <f>#REF!</f>
        <v>#REF!</v>
      </c>
      <c r="E47" s="11" t="e">
        <f>#REF!</f>
        <v>#REF!</v>
      </c>
      <c r="F47" s="11" t="e">
        <f>#REF!</f>
        <v>#REF!</v>
      </c>
      <c r="G47" s="11" t="e">
        <f t="shared" si="0"/>
        <v>#REF!</v>
      </c>
      <c r="H47" s="11"/>
      <c r="I47" s="11" t="e">
        <f>#REF!</f>
        <v>#REF!</v>
      </c>
      <c r="J47" s="11" t="e">
        <f>#REF!</f>
        <v>#REF!</v>
      </c>
      <c r="K47" s="11" t="e">
        <f>#REF!</f>
        <v>#REF!</v>
      </c>
      <c r="L47" s="69" t="e">
        <f t="shared" si="1"/>
        <v>#REF!</v>
      </c>
      <c r="M47" s="66"/>
    </row>
    <row r="48" spans="1:13" ht="29.45" customHeight="1" x14ac:dyDescent="0.2">
      <c r="A48" s="42" t="s">
        <v>25</v>
      </c>
      <c r="B48" s="60" t="s">
        <v>5</v>
      </c>
      <c r="C48" s="86" t="s">
        <v>180</v>
      </c>
      <c r="D48" s="11">
        <f>D51+D49+D53+D62+D65</f>
        <v>10566600.300000001</v>
      </c>
      <c r="E48" s="11">
        <f>E51+E49+E53+E62+E65</f>
        <v>10566600.300000001</v>
      </c>
      <c r="F48" s="11">
        <f>F51+F49+F53+F62+F65</f>
        <v>10566600.300000001</v>
      </c>
      <c r="G48" s="11">
        <f t="shared" si="0"/>
        <v>0</v>
      </c>
      <c r="H48" s="11"/>
      <c r="I48" s="11">
        <f>I51+I49+I53+I62+I65</f>
        <v>10566600.300000001</v>
      </c>
      <c r="J48" s="11">
        <f>J51+J49+J53+J62+J65</f>
        <v>10566600.300000001</v>
      </c>
      <c r="K48" s="11">
        <f>K51+K49+K53+K62+K65</f>
        <v>10566600.300000001</v>
      </c>
      <c r="L48" s="69">
        <f t="shared" si="1"/>
        <v>0</v>
      </c>
      <c r="M48" s="66"/>
    </row>
    <row r="49" spans="1:13" ht="29.25" hidden="1" customHeight="1" x14ac:dyDescent="0.2">
      <c r="A49" s="42" t="s">
        <v>86</v>
      </c>
      <c r="B49" s="60" t="s">
        <v>5</v>
      </c>
      <c r="C49" s="86" t="s">
        <v>79</v>
      </c>
      <c r="D49" s="11">
        <f>D50</f>
        <v>0</v>
      </c>
      <c r="E49" s="11">
        <f>E50</f>
        <v>0</v>
      </c>
      <c r="F49" s="11">
        <f>F50</f>
        <v>0</v>
      </c>
      <c r="G49" s="11">
        <f t="shared" si="0"/>
        <v>0</v>
      </c>
      <c r="H49" s="11"/>
      <c r="I49" s="11">
        <f>I50</f>
        <v>0</v>
      </c>
      <c r="J49" s="11">
        <f>J50</f>
        <v>0</v>
      </c>
      <c r="K49" s="11">
        <f>K50</f>
        <v>0</v>
      </c>
      <c r="L49" s="69">
        <f t="shared" si="1"/>
        <v>0</v>
      </c>
      <c r="M49" s="66"/>
    </row>
    <row r="50" spans="1:13" ht="28.5" hidden="1" customHeight="1" x14ac:dyDescent="0.2">
      <c r="A50" s="43" t="s">
        <v>87</v>
      </c>
      <c r="B50" s="61" t="s">
        <v>19</v>
      </c>
      <c r="C50" s="87" t="s">
        <v>80</v>
      </c>
      <c r="D50" s="10">
        <v>0</v>
      </c>
      <c r="E50" s="10">
        <v>0</v>
      </c>
      <c r="F50" s="10">
        <v>0</v>
      </c>
      <c r="G50" s="11">
        <f t="shared" si="0"/>
        <v>0</v>
      </c>
      <c r="H50" s="10"/>
      <c r="I50" s="10">
        <v>0</v>
      </c>
      <c r="J50" s="10">
        <v>0</v>
      </c>
      <c r="K50" s="10">
        <v>0</v>
      </c>
      <c r="L50" s="69">
        <f t="shared" si="1"/>
        <v>0</v>
      </c>
      <c r="M50" s="66"/>
    </row>
    <row r="51" spans="1:13" ht="28.5" hidden="1" customHeight="1" x14ac:dyDescent="0.2">
      <c r="A51" s="42" t="s">
        <v>86</v>
      </c>
      <c r="B51" s="60" t="s">
        <v>5</v>
      </c>
      <c r="C51" s="86" t="s">
        <v>181</v>
      </c>
      <c r="D51" s="11">
        <f>D52</f>
        <v>0</v>
      </c>
      <c r="E51" s="11">
        <f>E52</f>
        <v>0</v>
      </c>
      <c r="F51" s="11">
        <f>F52</f>
        <v>0</v>
      </c>
      <c r="G51" s="11">
        <f t="shared" si="0"/>
        <v>0</v>
      </c>
      <c r="H51" s="11"/>
      <c r="I51" s="11">
        <f>I52</f>
        <v>0</v>
      </c>
      <c r="J51" s="11">
        <f>J52</f>
        <v>0</v>
      </c>
      <c r="K51" s="11">
        <f>K52</f>
        <v>0</v>
      </c>
      <c r="L51" s="69">
        <f t="shared" si="1"/>
        <v>0</v>
      </c>
      <c r="M51" s="66"/>
    </row>
    <row r="52" spans="1:13" ht="28.5" hidden="1" customHeight="1" x14ac:dyDescent="0.2">
      <c r="A52" s="43" t="s">
        <v>87</v>
      </c>
      <c r="B52" s="61" t="s">
        <v>19</v>
      </c>
      <c r="C52" s="87" t="s">
        <v>182</v>
      </c>
      <c r="D52" s="10">
        <v>0</v>
      </c>
      <c r="E52" s="10">
        <v>0</v>
      </c>
      <c r="F52" s="10">
        <v>0</v>
      </c>
      <c r="G52" s="11">
        <f t="shared" si="0"/>
        <v>0</v>
      </c>
      <c r="H52" s="10"/>
      <c r="I52" s="10">
        <v>0</v>
      </c>
      <c r="J52" s="10">
        <v>0</v>
      </c>
      <c r="K52" s="10">
        <v>0</v>
      </c>
      <c r="L52" s="69">
        <f t="shared" si="1"/>
        <v>0</v>
      </c>
      <c r="M52" s="66"/>
    </row>
    <row r="53" spans="1:13" ht="75.75" customHeight="1" x14ac:dyDescent="0.2">
      <c r="A53" s="44" t="s">
        <v>26</v>
      </c>
      <c r="B53" s="60" t="s">
        <v>5</v>
      </c>
      <c r="C53" s="86" t="s">
        <v>183</v>
      </c>
      <c r="D53" s="11">
        <f>D54+D60</f>
        <v>9126600.3000000007</v>
      </c>
      <c r="E53" s="11">
        <f>E54+E60</f>
        <v>9126600.3000000007</v>
      </c>
      <c r="F53" s="11">
        <f>F54+F60</f>
        <v>9126600.3000000007</v>
      </c>
      <c r="G53" s="11">
        <f t="shared" si="0"/>
        <v>0</v>
      </c>
      <c r="H53" s="11"/>
      <c r="I53" s="11">
        <f>I54+I60</f>
        <v>9126600.3000000007</v>
      </c>
      <c r="J53" s="11">
        <f>J54+J60</f>
        <v>9126600.3000000007</v>
      </c>
      <c r="K53" s="11">
        <f>K54+K60</f>
        <v>9126600.3000000007</v>
      </c>
      <c r="L53" s="69">
        <f t="shared" si="1"/>
        <v>0</v>
      </c>
      <c r="M53" s="66"/>
    </row>
    <row r="54" spans="1:13" s="4" customFormat="1" ht="63.75" customHeight="1" x14ac:dyDescent="0.2">
      <c r="A54" s="45" t="s">
        <v>27</v>
      </c>
      <c r="B54" s="60" t="s">
        <v>5</v>
      </c>
      <c r="C54" s="86" t="s">
        <v>184</v>
      </c>
      <c r="D54" s="11">
        <f>D55+D56</f>
        <v>7926600.2999999998</v>
      </c>
      <c r="E54" s="11">
        <f>E55+E56</f>
        <v>7926600.2999999998</v>
      </c>
      <c r="F54" s="11">
        <f>F55+F56</f>
        <v>7926600.2999999998</v>
      </c>
      <c r="G54" s="11">
        <f t="shared" si="0"/>
        <v>0</v>
      </c>
      <c r="H54" s="11"/>
      <c r="I54" s="11">
        <f>I55+I56</f>
        <v>7926600.2999999998</v>
      </c>
      <c r="J54" s="11">
        <f>J55+J56</f>
        <v>7926600.2999999998</v>
      </c>
      <c r="K54" s="11">
        <f>K55+K56</f>
        <v>7926600.2999999998</v>
      </c>
      <c r="L54" s="69">
        <f t="shared" si="1"/>
        <v>0</v>
      </c>
      <c r="M54" s="67"/>
    </row>
    <row r="55" spans="1:13" s="4" customFormat="1" ht="90" x14ac:dyDescent="0.2">
      <c r="A55" s="46" t="s">
        <v>106</v>
      </c>
      <c r="B55" s="61" t="s">
        <v>88</v>
      </c>
      <c r="C55" s="87" t="s">
        <v>185</v>
      </c>
      <c r="D55" s="10">
        <v>2800000</v>
      </c>
      <c r="E55" s="10">
        <v>2800000</v>
      </c>
      <c r="F55" s="10">
        <v>2800000</v>
      </c>
      <c r="G55" s="11">
        <f t="shared" si="0"/>
        <v>0</v>
      </c>
      <c r="H55" s="10"/>
      <c r="I55" s="10">
        <v>2800000</v>
      </c>
      <c r="J55" s="10">
        <v>2800000</v>
      </c>
      <c r="K55" s="10">
        <v>2800000</v>
      </c>
      <c r="L55" s="69">
        <f t="shared" si="1"/>
        <v>0</v>
      </c>
      <c r="M55" s="67"/>
    </row>
    <row r="56" spans="1:13" s="4" customFormat="1" ht="77.25" customHeight="1" x14ac:dyDescent="0.2">
      <c r="A56" s="46" t="s">
        <v>92</v>
      </c>
      <c r="B56" s="61" t="s">
        <v>5</v>
      </c>
      <c r="C56" s="87" t="s">
        <v>186</v>
      </c>
      <c r="D56" s="10">
        <f>D57+D58+D59</f>
        <v>5126600.3</v>
      </c>
      <c r="E56" s="10">
        <f>E57+E58+E59</f>
        <v>5126600.3</v>
      </c>
      <c r="F56" s="10">
        <f>F57+F58+F59</f>
        <v>5126600.3</v>
      </c>
      <c r="G56" s="11">
        <f t="shared" si="0"/>
        <v>0</v>
      </c>
      <c r="H56" s="10"/>
      <c r="I56" s="10">
        <f>I57+I58+I59</f>
        <v>5126600.3</v>
      </c>
      <c r="J56" s="10">
        <f>J57+J58+J59</f>
        <v>5126600.3</v>
      </c>
      <c r="K56" s="10">
        <f>K57+K58+K59</f>
        <v>5126600.3</v>
      </c>
      <c r="L56" s="69">
        <f t="shared" si="1"/>
        <v>0</v>
      </c>
      <c r="M56" s="67"/>
    </row>
    <row r="57" spans="1:13" s="4" customFormat="1" ht="77.25" customHeight="1" x14ac:dyDescent="0.2">
      <c r="A57" s="46" t="s">
        <v>92</v>
      </c>
      <c r="B57" s="61" t="s">
        <v>96</v>
      </c>
      <c r="C57" s="87" t="s">
        <v>93</v>
      </c>
      <c r="D57" s="10">
        <v>1458156</v>
      </c>
      <c r="E57" s="10">
        <v>1458156</v>
      </c>
      <c r="F57" s="10">
        <v>1458156</v>
      </c>
      <c r="G57" s="11">
        <f t="shared" si="0"/>
        <v>0</v>
      </c>
      <c r="H57" s="10"/>
      <c r="I57" s="10">
        <v>1458156</v>
      </c>
      <c r="J57" s="10">
        <v>1458156</v>
      </c>
      <c r="K57" s="10">
        <v>1458156</v>
      </c>
      <c r="L57" s="69">
        <f t="shared" si="1"/>
        <v>0</v>
      </c>
      <c r="M57" s="67"/>
    </row>
    <row r="58" spans="1:13" s="4" customFormat="1" ht="77.25" customHeight="1" x14ac:dyDescent="0.2">
      <c r="A58" s="46" t="s">
        <v>92</v>
      </c>
      <c r="B58" s="61" t="s">
        <v>97</v>
      </c>
      <c r="C58" s="87" t="s">
        <v>93</v>
      </c>
      <c r="D58" s="10">
        <v>1766444.3</v>
      </c>
      <c r="E58" s="10">
        <v>1766444.3</v>
      </c>
      <c r="F58" s="10">
        <v>1766444.3</v>
      </c>
      <c r="G58" s="11">
        <f t="shared" si="0"/>
        <v>0</v>
      </c>
      <c r="H58" s="10"/>
      <c r="I58" s="10">
        <v>1766444.3</v>
      </c>
      <c r="J58" s="10">
        <v>1766444.3</v>
      </c>
      <c r="K58" s="10">
        <v>1766444.3</v>
      </c>
      <c r="L58" s="69">
        <f t="shared" si="1"/>
        <v>0</v>
      </c>
      <c r="M58" s="67"/>
    </row>
    <row r="59" spans="1:13" s="4" customFormat="1" ht="77.25" customHeight="1" x14ac:dyDescent="0.2">
      <c r="A59" s="46" t="s">
        <v>92</v>
      </c>
      <c r="B59" s="61" t="s">
        <v>98</v>
      </c>
      <c r="C59" s="87" t="s">
        <v>93</v>
      </c>
      <c r="D59" s="10">
        <v>1902000</v>
      </c>
      <c r="E59" s="10">
        <v>1902000</v>
      </c>
      <c r="F59" s="10">
        <v>1902000</v>
      </c>
      <c r="G59" s="11">
        <f t="shared" si="0"/>
        <v>0</v>
      </c>
      <c r="H59" s="10"/>
      <c r="I59" s="10">
        <v>1902000</v>
      </c>
      <c r="J59" s="10">
        <v>1902000</v>
      </c>
      <c r="K59" s="10">
        <v>1902000</v>
      </c>
      <c r="L59" s="69">
        <f t="shared" si="1"/>
        <v>0</v>
      </c>
      <c r="M59" s="67"/>
    </row>
    <row r="60" spans="1:13" s="4" customFormat="1" ht="77.25" customHeight="1" x14ac:dyDescent="0.2">
      <c r="A60" s="45" t="s">
        <v>110</v>
      </c>
      <c r="B60" s="60" t="s">
        <v>5</v>
      </c>
      <c r="C60" s="86" t="s">
        <v>187</v>
      </c>
      <c r="D60" s="11">
        <f>D61</f>
        <v>1200000</v>
      </c>
      <c r="E60" s="11">
        <f>E61</f>
        <v>1200000</v>
      </c>
      <c r="F60" s="11">
        <f>F61</f>
        <v>1200000</v>
      </c>
      <c r="G60" s="11">
        <f t="shared" si="0"/>
        <v>0</v>
      </c>
      <c r="H60" s="11"/>
      <c r="I60" s="11">
        <f>I61</f>
        <v>1200000</v>
      </c>
      <c r="J60" s="11">
        <f>J61</f>
        <v>1200000</v>
      </c>
      <c r="K60" s="11">
        <f>K61</f>
        <v>1200000</v>
      </c>
      <c r="L60" s="69">
        <f t="shared" si="1"/>
        <v>0</v>
      </c>
      <c r="M60" s="67"/>
    </row>
    <row r="61" spans="1:13" ht="81" customHeight="1" x14ac:dyDescent="0.2">
      <c r="A61" s="47" t="s">
        <v>81</v>
      </c>
      <c r="B61" s="61" t="s">
        <v>88</v>
      </c>
      <c r="C61" s="87" t="s">
        <v>188</v>
      </c>
      <c r="D61" s="22">
        <v>1200000</v>
      </c>
      <c r="E61" s="22">
        <v>1200000</v>
      </c>
      <c r="F61" s="22">
        <v>1200000</v>
      </c>
      <c r="G61" s="11">
        <f t="shared" si="0"/>
        <v>0</v>
      </c>
      <c r="H61" s="22"/>
      <c r="I61" s="22">
        <v>1200000</v>
      </c>
      <c r="J61" s="22">
        <v>1200000</v>
      </c>
      <c r="K61" s="22">
        <v>1200000</v>
      </c>
      <c r="L61" s="69">
        <f t="shared" si="1"/>
        <v>0</v>
      </c>
      <c r="M61" s="66"/>
    </row>
    <row r="62" spans="1:13" s="4" customFormat="1" ht="18.75" hidden="1" customHeight="1" x14ac:dyDescent="0.2">
      <c r="A62" s="45" t="s">
        <v>28</v>
      </c>
      <c r="B62" s="60" t="s">
        <v>5</v>
      </c>
      <c r="C62" s="86" t="s">
        <v>29</v>
      </c>
      <c r="D62" s="11">
        <f>D63</f>
        <v>0</v>
      </c>
      <c r="E62" s="11">
        <f>E63</f>
        <v>0</v>
      </c>
      <c r="F62" s="11">
        <f>F63</f>
        <v>0</v>
      </c>
      <c r="G62" s="11">
        <f t="shared" si="0"/>
        <v>0</v>
      </c>
      <c r="H62" s="11"/>
      <c r="I62" s="11">
        <f>I63</f>
        <v>0</v>
      </c>
      <c r="J62" s="11">
        <f>J63</f>
        <v>0</v>
      </c>
      <c r="K62" s="11">
        <f>K63</f>
        <v>0</v>
      </c>
      <c r="L62" s="69">
        <f t="shared" si="1"/>
        <v>0</v>
      </c>
      <c r="M62" s="67"/>
    </row>
    <row r="63" spans="1:13" ht="45" hidden="1" x14ac:dyDescent="0.2">
      <c r="A63" s="46" t="s">
        <v>30</v>
      </c>
      <c r="B63" s="61" t="s">
        <v>19</v>
      </c>
      <c r="C63" s="87" t="s">
        <v>31</v>
      </c>
      <c r="D63" s="10">
        <f>D64</f>
        <v>0</v>
      </c>
      <c r="E63" s="10">
        <f>E64</f>
        <v>0</v>
      </c>
      <c r="F63" s="10">
        <f>F64</f>
        <v>0</v>
      </c>
      <c r="G63" s="11">
        <f t="shared" si="0"/>
        <v>0</v>
      </c>
      <c r="H63" s="10"/>
      <c r="I63" s="10">
        <f>I64</f>
        <v>0</v>
      </c>
      <c r="J63" s="10">
        <f>J64</f>
        <v>0</v>
      </c>
      <c r="K63" s="10">
        <f>K64</f>
        <v>0</v>
      </c>
      <c r="L63" s="69">
        <f t="shared" si="1"/>
        <v>0</v>
      </c>
      <c r="M63" s="66"/>
    </row>
    <row r="64" spans="1:13" ht="39.75" hidden="1" customHeight="1" x14ac:dyDescent="0.2">
      <c r="A64" s="38" t="s">
        <v>32</v>
      </c>
      <c r="B64" s="61" t="s">
        <v>19</v>
      </c>
      <c r="C64" s="88" t="s">
        <v>33</v>
      </c>
      <c r="D64" s="10">
        <v>0</v>
      </c>
      <c r="E64" s="10">
        <v>0</v>
      </c>
      <c r="F64" s="10">
        <v>0</v>
      </c>
      <c r="G64" s="11">
        <f t="shared" si="0"/>
        <v>0</v>
      </c>
      <c r="H64" s="10"/>
      <c r="I64" s="10">
        <v>0</v>
      </c>
      <c r="J64" s="10">
        <v>0</v>
      </c>
      <c r="K64" s="10">
        <v>0</v>
      </c>
      <c r="L64" s="69">
        <f t="shared" si="1"/>
        <v>0</v>
      </c>
      <c r="M64" s="66"/>
    </row>
    <row r="65" spans="1:13" s="4" customFormat="1" ht="79.5" customHeight="1" x14ac:dyDescent="0.2">
      <c r="A65" s="45" t="s">
        <v>34</v>
      </c>
      <c r="B65" s="60" t="s">
        <v>5</v>
      </c>
      <c r="C65" s="86" t="s">
        <v>189</v>
      </c>
      <c r="D65" s="11">
        <f>D66</f>
        <v>1440000</v>
      </c>
      <c r="E65" s="11">
        <f>E66</f>
        <v>1440000</v>
      </c>
      <c r="F65" s="11">
        <f>F66</f>
        <v>1440000</v>
      </c>
      <c r="G65" s="11">
        <f t="shared" si="0"/>
        <v>0</v>
      </c>
      <c r="H65" s="11"/>
      <c r="I65" s="11">
        <f>I66</f>
        <v>1440000</v>
      </c>
      <c r="J65" s="11">
        <f>J66</f>
        <v>1440000</v>
      </c>
      <c r="K65" s="11">
        <f>K66</f>
        <v>1440000</v>
      </c>
      <c r="L65" s="69">
        <f t="shared" si="1"/>
        <v>0</v>
      </c>
      <c r="M65" s="67"/>
    </row>
    <row r="66" spans="1:13" ht="77.25" customHeight="1" x14ac:dyDescent="0.2">
      <c r="A66" s="46" t="s">
        <v>35</v>
      </c>
      <c r="B66" s="61" t="s">
        <v>5</v>
      </c>
      <c r="C66" s="87" t="s">
        <v>190</v>
      </c>
      <c r="D66" s="10">
        <f>D67</f>
        <v>1440000</v>
      </c>
      <c r="E66" s="10">
        <f>E67</f>
        <v>1440000</v>
      </c>
      <c r="F66" s="10">
        <f>F67</f>
        <v>1440000</v>
      </c>
      <c r="G66" s="11">
        <f t="shared" si="0"/>
        <v>0</v>
      </c>
      <c r="H66" s="10"/>
      <c r="I66" s="10">
        <f>I67</f>
        <v>1440000</v>
      </c>
      <c r="J66" s="10">
        <f>J67</f>
        <v>1440000</v>
      </c>
      <c r="K66" s="10">
        <f>K67</f>
        <v>1440000</v>
      </c>
      <c r="L66" s="69">
        <f t="shared" si="1"/>
        <v>0</v>
      </c>
      <c r="M66" s="66"/>
    </row>
    <row r="67" spans="1:13" ht="75" x14ac:dyDescent="0.2">
      <c r="A67" s="46" t="s">
        <v>36</v>
      </c>
      <c r="B67" s="61" t="s">
        <v>88</v>
      </c>
      <c r="C67" s="87" t="s">
        <v>191</v>
      </c>
      <c r="D67" s="10">
        <v>1440000</v>
      </c>
      <c r="E67" s="10">
        <v>1440000</v>
      </c>
      <c r="F67" s="10">
        <v>1440000</v>
      </c>
      <c r="G67" s="11">
        <f t="shared" si="0"/>
        <v>0</v>
      </c>
      <c r="H67" s="10"/>
      <c r="I67" s="10">
        <v>1440000</v>
      </c>
      <c r="J67" s="10">
        <v>1440000</v>
      </c>
      <c r="K67" s="10">
        <v>1440000</v>
      </c>
      <c r="L67" s="69">
        <f t="shared" si="1"/>
        <v>0</v>
      </c>
      <c r="M67" s="66"/>
    </row>
    <row r="68" spans="1:13" ht="14.25" customHeight="1" x14ac:dyDescent="0.2">
      <c r="A68" s="42" t="s">
        <v>37</v>
      </c>
      <c r="B68" s="60" t="s">
        <v>5</v>
      </c>
      <c r="C68" s="86" t="s">
        <v>192</v>
      </c>
      <c r="D68" s="11">
        <f>D69</f>
        <v>2794000</v>
      </c>
      <c r="E68" s="11">
        <f>E69</f>
        <v>2794000</v>
      </c>
      <c r="F68" s="11">
        <f>F69</f>
        <v>2794000</v>
      </c>
      <c r="G68" s="11">
        <f t="shared" si="0"/>
        <v>0</v>
      </c>
      <c r="H68" s="11"/>
      <c r="I68" s="11">
        <f>I69</f>
        <v>2906000</v>
      </c>
      <c r="J68" s="11">
        <f>J69</f>
        <v>2906000</v>
      </c>
      <c r="K68" s="11">
        <f>K69</f>
        <v>2906000</v>
      </c>
      <c r="L68" s="69">
        <f t="shared" si="1"/>
        <v>0</v>
      </c>
      <c r="M68" s="66"/>
    </row>
    <row r="69" spans="1:13" ht="14.25" x14ac:dyDescent="0.2">
      <c r="A69" s="42" t="s">
        <v>38</v>
      </c>
      <c r="B69" s="60" t="s">
        <v>5</v>
      </c>
      <c r="C69" s="86" t="s">
        <v>193</v>
      </c>
      <c r="D69" s="11">
        <f>D70+D71+D72+D73+D74</f>
        <v>2794000</v>
      </c>
      <c r="E69" s="11">
        <f>E70+E71+E72+E73+E74</f>
        <v>2794000</v>
      </c>
      <c r="F69" s="11">
        <f>F70+F71+F72+F73+F74</f>
        <v>2794000</v>
      </c>
      <c r="G69" s="11">
        <f t="shared" si="0"/>
        <v>0</v>
      </c>
      <c r="H69" s="11"/>
      <c r="I69" s="11">
        <f>I70+I71+I72+I73+I74</f>
        <v>2906000</v>
      </c>
      <c r="J69" s="11">
        <f>J70+J71+J72+J73+J74</f>
        <v>2906000</v>
      </c>
      <c r="K69" s="11">
        <f>K70+K71+K72+K73+K74</f>
        <v>2906000</v>
      </c>
      <c r="L69" s="69">
        <f t="shared" si="1"/>
        <v>0</v>
      </c>
      <c r="M69" s="66"/>
    </row>
    <row r="70" spans="1:13" ht="30" x14ac:dyDescent="0.2">
      <c r="A70" s="48" t="s">
        <v>39</v>
      </c>
      <c r="B70" s="61" t="s">
        <v>40</v>
      </c>
      <c r="C70" s="87" t="s">
        <v>194</v>
      </c>
      <c r="D70" s="10">
        <v>415000</v>
      </c>
      <c r="E70" s="10">
        <v>415000</v>
      </c>
      <c r="F70" s="10">
        <v>415000</v>
      </c>
      <c r="G70" s="11">
        <f t="shared" si="0"/>
        <v>0</v>
      </c>
      <c r="H70" s="10"/>
      <c r="I70" s="10">
        <v>432000</v>
      </c>
      <c r="J70" s="10">
        <v>432000</v>
      </c>
      <c r="K70" s="10">
        <v>432000</v>
      </c>
      <c r="L70" s="69">
        <f t="shared" si="1"/>
        <v>0</v>
      </c>
      <c r="M70" s="66"/>
    </row>
    <row r="71" spans="1:13" ht="30" hidden="1" x14ac:dyDescent="0.2">
      <c r="A71" s="48" t="s">
        <v>41</v>
      </c>
      <c r="B71" s="61" t="s">
        <v>40</v>
      </c>
      <c r="C71" s="87" t="s">
        <v>42</v>
      </c>
      <c r="D71" s="10">
        <v>0</v>
      </c>
      <c r="E71" s="10">
        <v>0</v>
      </c>
      <c r="F71" s="10">
        <v>0</v>
      </c>
      <c r="G71" s="11">
        <f t="shared" si="0"/>
        <v>0</v>
      </c>
      <c r="H71" s="10"/>
      <c r="I71" s="10">
        <v>0</v>
      </c>
      <c r="J71" s="10">
        <v>0</v>
      </c>
      <c r="K71" s="10">
        <v>0</v>
      </c>
      <c r="L71" s="69">
        <f t="shared" si="1"/>
        <v>0</v>
      </c>
      <c r="M71" s="66"/>
    </row>
    <row r="72" spans="1:13" x14ac:dyDescent="0.2">
      <c r="A72" s="48" t="s">
        <v>43</v>
      </c>
      <c r="B72" s="61" t="s">
        <v>40</v>
      </c>
      <c r="C72" s="87" t="s">
        <v>195</v>
      </c>
      <c r="D72" s="10">
        <v>185000</v>
      </c>
      <c r="E72" s="10">
        <v>185000</v>
      </c>
      <c r="F72" s="10">
        <v>185000</v>
      </c>
      <c r="G72" s="11">
        <f t="shared" si="0"/>
        <v>0</v>
      </c>
      <c r="H72" s="10"/>
      <c r="I72" s="10">
        <v>192000</v>
      </c>
      <c r="J72" s="10">
        <v>192000</v>
      </c>
      <c r="K72" s="10">
        <v>192000</v>
      </c>
      <c r="L72" s="69">
        <f t="shared" si="1"/>
        <v>0</v>
      </c>
      <c r="M72" s="66"/>
    </row>
    <row r="73" spans="1:13" x14ac:dyDescent="0.2">
      <c r="A73" s="48" t="s">
        <v>44</v>
      </c>
      <c r="B73" s="61" t="s">
        <v>5</v>
      </c>
      <c r="C73" s="87" t="s">
        <v>196</v>
      </c>
      <c r="D73" s="10">
        <f>D75+D76</f>
        <v>2194000</v>
      </c>
      <c r="E73" s="10">
        <f>E75+E76</f>
        <v>2194000</v>
      </c>
      <c r="F73" s="10">
        <f>F75+F76</f>
        <v>2194000</v>
      </c>
      <c r="G73" s="11">
        <f t="shared" ref="G73:G136" si="2">F73-E73</f>
        <v>0</v>
      </c>
      <c r="H73" s="10"/>
      <c r="I73" s="10">
        <f>I75+I76</f>
        <v>2282000</v>
      </c>
      <c r="J73" s="10">
        <f>J75+J76</f>
        <v>2282000</v>
      </c>
      <c r="K73" s="10">
        <f>K75+K76</f>
        <v>2282000</v>
      </c>
      <c r="L73" s="69">
        <f t="shared" ref="L73:L136" si="3">K73-J73</f>
        <v>0</v>
      </c>
      <c r="M73" s="66"/>
    </row>
    <row r="74" spans="1:13" ht="14.25" hidden="1" customHeight="1" x14ac:dyDescent="0.2">
      <c r="A74" s="48" t="s">
        <v>45</v>
      </c>
      <c r="B74" s="61" t="s">
        <v>40</v>
      </c>
      <c r="C74" s="87" t="s">
        <v>46</v>
      </c>
      <c r="D74" s="10">
        <v>0</v>
      </c>
      <c r="E74" s="10">
        <v>0</v>
      </c>
      <c r="F74" s="10">
        <v>0</v>
      </c>
      <c r="G74" s="11">
        <f t="shared" si="2"/>
        <v>0</v>
      </c>
      <c r="H74" s="10"/>
      <c r="I74" s="10">
        <v>0</v>
      </c>
      <c r="J74" s="10">
        <v>0</v>
      </c>
      <c r="K74" s="10">
        <v>0</v>
      </c>
      <c r="L74" s="69">
        <f t="shared" si="3"/>
        <v>0</v>
      </c>
      <c r="M74" s="66"/>
    </row>
    <row r="75" spans="1:13" ht="14.25" customHeight="1" x14ac:dyDescent="0.2">
      <c r="A75" s="49" t="s">
        <v>115</v>
      </c>
      <c r="B75" s="61" t="s">
        <v>40</v>
      </c>
      <c r="C75" s="87" t="s">
        <v>197</v>
      </c>
      <c r="D75" s="10">
        <v>2194000</v>
      </c>
      <c r="E75" s="10">
        <v>2194000</v>
      </c>
      <c r="F75" s="10">
        <v>2194000</v>
      </c>
      <c r="G75" s="11">
        <f t="shared" si="2"/>
        <v>0</v>
      </c>
      <c r="H75" s="10"/>
      <c r="I75" s="10">
        <v>2282000</v>
      </c>
      <c r="J75" s="10">
        <v>2282000</v>
      </c>
      <c r="K75" s="10">
        <v>2282000</v>
      </c>
      <c r="L75" s="69">
        <f t="shared" si="3"/>
        <v>0</v>
      </c>
      <c r="M75" s="66"/>
    </row>
    <row r="76" spans="1:13" ht="14.25" customHeight="1" x14ac:dyDescent="0.2">
      <c r="A76" s="38" t="s">
        <v>116</v>
      </c>
      <c r="B76" s="61" t="s">
        <v>40</v>
      </c>
      <c r="C76" s="87" t="s">
        <v>198</v>
      </c>
      <c r="D76" s="10">
        <v>0</v>
      </c>
      <c r="E76" s="10">
        <v>0</v>
      </c>
      <c r="F76" s="10">
        <v>0</v>
      </c>
      <c r="G76" s="11">
        <f t="shared" si="2"/>
        <v>0</v>
      </c>
      <c r="H76" s="10"/>
      <c r="I76" s="10">
        <v>0</v>
      </c>
      <c r="J76" s="10">
        <v>0</v>
      </c>
      <c r="K76" s="10">
        <v>0</v>
      </c>
      <c r="L76" s="69">
        <f t="shared" si="3"/>
        <v>0</v>
      </c>
      <c r="M76" s="66"/>
    </row>
    <row r="77" spans="1:13" ht="30" customHeight="1" x14ac:dyDescent="0.2">
      <c r="A77" s="42" t="s">
        <v>111</v>
      </c>
      <c r="B77" s="61" t="s">
        <v>5</v>
      </c>
      <c r="C77" s="90" t="s">
        <v>202</v>
      </c>
      <c r="D77" s="11">
        <f>D78+D80</f>
        <v>925000</v>
      </c>
      <c r="E77" s="11">
        <f>E78+E80</f>
        <v>925000</v>
      </c>
      <c r="F77" s="11">
        <f>F78+F80</f>
        <v>925000</v>
      </c>
      <c r="G77" s="11">
        <f t="shared" si="2"/>
        <v>0</v>
      </c>
      <c r="H77" s="11"/>
      <c r="I77" s="11">
        <f>I78+I80</f>
        <v>925000</v>
      </c>
      <c r="J77" s="11">
        <f>J78+J80</f>
        <v>925000</v>
      </c>
      <c r="K77" s="11">
        <f>K78+K80</f>
        <v>925000</v>
      </c>
      <c r="L77" s="69">
        <f t="shared" si="3"/>
        <v>0</v>
      </c>
      <c r="M77" s="66"/>
    </row>
    <row r="78" spans="1:13" ht="24" customHeight="1" x14ac:dyDescent="0.2">
      <c r="A78" s="28" t="s">
        <v>313</v>
      </c>
      <c r="B78" s="61" t="s">
        <v>5</v>
      </c>
      <c r="C78" s="91" t="s">
        <v>314</v>
      </c>
      <c r="D78" s="11">
        <f>D79</f>
        <v>925000</v>
      </c>
      <c r="E78" s="11">
        <f>E79</f>
        <v>925000</v>
      </c>
      <c r="F78" s="11">
        <f>F79</f>
        <v>925000</v>
      </c>
      <c r="G78" s="11">
        <f t="shared" si="2"/>
        <v>0</v>
      </c>
      <c r="H78" s="11"/>
      <c r="I78" s="11">
        <f>I79</f>
        <v>925000</v>
      </c>
      <c r="J78" s="11">
        <f>J79</f>
        <v>925000</v>
      </c>
      <c r="K78" s="11">
        <f>K79</f>
        <v>925000</v>
      </c>
      <c r="L78" s="69">
        <f t="shared" si="3"/>
        <v>0</v>
      </c>
      <c r="M78" s="66"/>
    </row>
    <row r="79" spans="1:13" ht="34.5" customHeight="1" x14ac:dyDescent="0.2">
      <c r="A79" s="29" t="s">
        <v>315</v>
      </c>
      <c r="B79" s="61" t="s">
        <v>85</v>
      </c>
      <c r="C79" s="92" t="s">
        <v>316</v>
      </c>
      <c r="D79" s="10">
        <v>925000</v>
      </c>
      <c r="E79" s="10">
        <v>925000</v>
      </c>
      <c r="F79" s="10">
        <v>925000</v>
      </c>
      <c r="G79" s="11">
        <f t="shared" si="2"/>
        <v>0</v>
      </c>
      <c r="H79" s="10"/>
      <c r="I79" s="10">
        <v>925000</v>
      </c>
      <c r="J79" s="10">
        <v>925000</v>
      </c>
      <c r="K79" s="10">
        <v>925000</v>
      </c>
      <c r="L79" s="69">
        <f t="shared" si="3"/>
        <v>0</v>
      </c>
      <c r="M79" s="66"/>
    </row>
    <row r="80" spans="1:13" ht="14.25" hidden="1" x14ac:dyDescent="0.2">
      <c r="A80" s="50" t="s">
        <v>112</v>
      </c>
      <c r="B80" s="60" t="s">
        <v>5</v>
      </c>
      <c r="C80" s="90" t="s">
        <v>201</v>
      </c>
      <c r="D80" s="11">
        <f>D81</f>
        <v>0</v>
      </c>
      <c r="E80" s="11">
        <f>E81</f>
        <v>0</v>
      </c>
      <c r="F80" s="11">
        <f>F81</f>
        <v>0</v>
      </c>
      <c r="G80" s="11">
        <f t="shared" si="2"/>
        <v>0</v>
      </c>
      <c r="H80" s="11"/>
      <c r="I80" s="11">
        <f>I81</f>
        <v>0</v>
      </c>
      <c r="J80" s="11">
        <f>J81</f>
        <v>0</v>
      </c>
      <c r="K80" s="11">
        <f>K81</f>
        <v>0</v>
      </c>
      <c r="L80" s="69">
        <f t="shared" si="3"/>
        <v>0</v>
      </c>
      <c r="M80" s="66"/>
    </row>
    <row r="81" spans="1:13" ht="14.25" hidden="1" x14ac:dyDescent="0.2">
      <c r="A81" s="50" t="s">
        <v>113</v>
      </c>
      <c r="B81" s="60" t="s">
        <v>5</v>
      </c>
      <c r="C81" s="90" t="s">
        <v>200</v>
      </c>
      <c r="D81" s="11">
        <f>SUM(D82:D84)</f>
        <v>0</v>
      </c>
      <c r="E81" s="11">
        <f>SUM(E82:E84)</f>
        <v>0</v>
      </c>
      <c r="F81" s="11">
        <f>SUM(F82:F84)</f>
        <v>0</v>
      </c>
      <c r="G81" s="11">
        <f t="shared" si="2"/>
        <v>0</v>
      </c>
      <c r="H81" s="11"/>
      <c r="I81" s="11">
        <f>SUM(I82:I84)</f>
        <v>0</v>
      </c>
      <c r="J81" s="11">
        <f>SUM(J82:J84)</f>
        <v>0</v>
      </c>
      <c r="K81" s="11">
        <f>SUM(K82:K84)</f>
        <v>0</v>
      </c>
      <c r="L81" s="69">
        <f t="shared" si="3"/>
        <v>0</v>
      </c>
      <c r="M81" s="66"/>
    </row>
    <row r="82" spans="1:13" ht="30" hidden="1" x14ac:dyDescent="0.2">
      <c r="A82" s="43" t="s">
        <v>114</v>
      </c>
      <c r="B82" s="61" t="s">
        <v>85</v>
      </c>
      <c r="C82" s="93" t="s">
        <v>199</v>
      </c>
      <c r="D82" s="32">
        <v>0</v>
      </c>
      <c r="E82" s="32">
        <v>0</v>
      </c>
      <c r="F82" s="32">
        <v>0</v>
      </c>
      <c r="G82" s="11">
        <f t="shared" si="2"/>
        <v>0</v>
      </c>
      <c r="H82" s="32"/>
      <c r="I82" s="32">
        <v>0</v>
      </c>
      <c r="J82" s="32">
        <v>0</v>
      </c>
      <c r="K82" s="32">
        <v>0</v>
      </c>
      <c r="L82" s="69">
        <f t="shared" si="3"/>
        <v>0</v>
      </c>
      <c r="M82" s="66"/>
    </row>
    <row r="83" spans="1:13" ht="30" hidden="1" x14ac:dyDescent="0.2">
      <c r="A83" s="43" t="s">
        <v>114</v>
      </c>
      <c r="B83" s="61" t="s">
        <v>19</v>
      </c>
      <c r="C83" s="93" t="s">
        <v>199</v>
      </c>
      <c r="D83" s="32">
        <v>0</v>
      </c>
      <c r="E83" s="32">
        <v>0</v>
      </c>
      <c r="F83" s="32">
        <v>0</v>
      </c>
      <c r="G83" s="11">
        <f t="shared" si="2"/>
        <v>0</v>
      </c>
      <c r="H83" s="32"/>
      <c r="I83" s="32">
        <v>0</v>
      </c>
      <c r="J83" s="32">
        <v>0</v>
      </c>
      <c r="K83" s="32">
        <v>0</v>
      </c>
      <c r="L83" s="69">
        <f t="shared" si="3"/>
        <v>0</v>
      </c>
      <c r="M83" s="66"/>
    </row>
    <row r="84" spans="1:13" ht="30" hidden="1" x14ac:dyDescent="0.2">
      <c r="A84" s="43" t="s">
        <v>114</v>
      </c>
      <c r="B84" s="61" t="s">
        <v>68</v>
      </c>
      <c r="C84" s="93" t="s">
        <v>199</v>
      </c>
      <c r="D84" s="32">
        <v>0</v>
      </c>
      <c r="E84" s="32">
        <v>0</v>
      </c>
      <c r="F84" s="32">
        <v>0</v>
      </c>
      <c r="G84" s="11">
        <f t="shared" si="2"/>
        <v>0</v>
      </c>
      <c r="H84" s="32"/>
      <c r="I84" s="32">
        <v>0</v>
      </c>
      <c r="J84" s="32">
        <v>0</v>
      </c>
      <c r="K84" s="32">
        <v>0</v>
      </c>
      <c r="L84" s="69">
        <f t="shared" si="3"/>
        <v>0</v>
      </c>
      <c r="M84" s="66"/>
    </row>
    <row r="85" spans="1:13" ht="28.5" hidden="1" x14ac:dyDescent="0.2">
      <c r="A85" s="42" t="s">
        <v>47</v>
      </c>
      <c r="B85" s="60" t="s">
        <v>5</v>
      </c>
      <c r="C85" s="86" t="s">
        <v>203</v>
      </c>
      <c r="D85" s="11">
        <f>D86+D89</f>
        <v>0</v>
      </c>
      <c r="E85" s="11">
        <f>E86+E89</f>
        <v>0</v>
      </c>
      <c r="F85" s="11">
        <f>F86+F89</f>
        <v>0</v>
      </c>
      <c r="G85" s="11">
        <f t="shared" si="2"/>
        <v>0</v>
      </c>
      <c r="H85" s="11"/>
      <c r="I85" s="11">
        <f>I86+I89</f>
        <v>0</v>
      </c>
      <c r="J85" s="11">
        <f>J86+J89</f>
        <v>0</v>
      </c>
      <c r="K85" s="11">
        <f>K86+K89</f>
        <v>0</v>
      </c>
      <c r="L85" s="69">
        <f t="shared" si="3"/>
        <v>0</v>
      </c>
      <c r="M85" s="66"/>
    </row>
    <row r="86" spans="1:13" ht="64.900000000000006" hidden="1" customHeight="1" x14ac:dyDescent="0.2">
      <c r="A86" s="51" t="s">
        <v>89</v>
      </c>
      <c r="B86" s="31" t="s">
        <v>5</v>
      </c>
      <c r="C86" s="89" t="s">
        <v>204</v>
      </c>
      <c r="D86" s="11">
        <f>D87</f>
        <v>0</v>
      </c>
      <c r="E86" s="11">
        <f>E87</f>
        <v>0</v>
      </c>
      <c r="F86" s="11">
        <f>F87</f>
        <v>0</v>
      </c>
      <c r="G86" s="11">
        <f t="shared" si="2"/>
        <v>0</v>
      </c>
      <c r="H86" s="11"/>
      <c r="I86" s="11">
        <f>I87</f>
        <v>0</v>
      </c>
      <c r="J86" s="11">
        <f>J87</f>
        <v>0</v>
      </c>
      <c r="K86" s="11">
        <f>K87</f>
        <v>0</v>
      </c>
      <c r="L86" s="69">
        <f t="shared" si="3"/>
        <v>0</v>
      </c>
      <c r="M86" s="66"/>
    </row>
    <row r="87" spans="1:13" ht="82.15" hidden="1" customHeight="1" x14ac:dyDescent="0.2">
      <c r="A87" s="38" t="s">
        <v>90</v>
      </c>
      <c r="B87" s="30" t="s">
        <v>88</v>
      </c>
      <c r="C87" s="87" t="s">
        <v>205</v>
      </c>
      <c r="D87" s="10">
        <f>D88</f>
        <v>0</v>
      </c>
      <c r="E87" s="10">
        <f>E88</f>
        <v>0</v>
      </c>
      <c r="F87" s="10">
        <f>F88</f>
        <v>0</v>
      </c>
      <c r="G87" s="11">
        <f t="shared" si="2"/>
        <v>0</v>
      </c>
      <c r="H87" s="10"/>
      <c r="I87" s="10">
        <f>I88</f>
        <v>0</v>
      </c>
      <c r="J87" s="10">
        <f>J88</f>
        <v>0</v>
      </c>
      <c r="K87" s="10">
        <f>K88</f>
        <v>0</v>
      </c>
      <c r="L87" s="69">
        <f t="shared" si="3"/>
        <v>0</v>
      </c>
      <c r="M87" s="66"/>
    </row>
    <row r="88" spans="1:13" ht="76.150000000000006" hidden="1" customHeight="1" x14ac:dyDescent="0.2">
      <c r="A88" s="38" t="s">
        <v>48</v>
      </c>
      <c r="B88" s="61" t="s">
        <v>88</v>
      </c>
      <c r="C88" s="88" t="s">
        <v>206</v>
      </c>
      <c r="D88" s="10">
        <v>0</v>
      </c>
      <c r="E88" s="10">
        <v>0</v>
      </c>
      <c r="F88" s="10">
        <v>0</v>
      </c>
      <c r="G88" s="11">
        <f t="shared" si="2"/>
        <v>0</v>
      </c>
      <c r="H88" s="10"/>
      <c r="I88" s="10">
        <v>0</v>
      </c>
      <c r="J88" s="10">
        <v>0</v>
      </c>
      <c r="K88" s="10">
        <v>0</v>
      </c>
      <c r="L88" s="69">
        <f t="shared" si="3"/>
        <v>0</v>
      </c>
      <c r="M88" s="66"/>
    </row>
    <row r="89" spans="1:13" ht="27" hidden="1" customHeight="1" x14ac:dyDescent="0.2">
      <c r="A89" s="45" t="s">
        <v>91</v>
      </c>
      <c r="B89" s="60" t="s">
        <v>5</v>
      </c>
      <c r="C89" s="86" t="s">
        <v>49</v>
      </c>
      <c r="D89" s="11">
        <f>D90</f>
        <v>0</v>
      </c>
      <c r="E89" s="11">
        <f>E90</f>
        <v>0</v>
      </c>
      <c r="F89" s="11">
        <f>F90</f>
        <v>0</v>
      </c>
      <c r="G89" s="11">
        <f t="shared" si="2"/>
        <v>0</v>
      </c>
      <c r="H89" s="11"/>
      <c r="I89" s="11">
        <f>I90</f>
        <v>0</v>
      </c>
      <c r="J89" s="11">
        <f>J90</f>
        <v>0</v>
      </c>
      <c r="K89" s="11">
        <f>K90</f>
        <v>0</v>
      </c>
      <c r="L89" s="69">
        <f t="shared" si="3"/>
        <v>0</v>
      </c>
      <c r="M89" s="66"/>
    </row>
    <row r="90" spans="1:13" s="4" customFormat="1" ht="32.450000000000003" hidden="1" customHeight="1" x14ac:dyDescent="0.2">
      <c r="A90" s="45" t="s">
        <v>50</v>
      </c>
      <c r="B90" s="60" t="s">
        <v>5</v>
      </c>
      <c r="C90" s="86" t="s">
        <v>51</v>
      </c>
      <c r="D90" s="11">
        <f>D91+D93</f>
        <v>0</v>
      </c>
      <c r="E90" s="11">
        <f>E91+E93</f>
        <v>0</v>
      </c>
      <c r="F90" s="11">
        <f>F91+F93</f>
        <v>0</v>
      </c>
      <c r="G90" s="11">
        <f t="shared" si="2"/>
        <v>0</v>
      </c>
      <c r="H90" s="11"/>
      <c r="I90" s="11">
        <f>I91+I93</f>
        <v>0</v>
      </c>
      <c r="J90" s="11">
        <f>J91+J93</f>
        <v>0</v>
      </c>
      <c r="K90" s="11">
        <f>K91+K93</f>
        <v>0</v>
      </c>
      <c r="L90" s="69">
        <f t="shared" si="3"/>
        <v>0</v>
      </c>
      <c r="M90" s="67"/>
    </row>
    <row r="91" spans="1:13" s="4" customFormat="1" ht="49.9" hidden="1" customHeight="1" x14ac:dyDescent="0.2">
      <c r="A91" s="45" t="s">
        <v>107</v>
      </c>
      <c r="B91" s="60" t="s">
        <v>5</v>
      </c>
      <c r="C91" s="86" t="s">
        <v>108</v>
      </c>
      <c r="D91" s="11">
        <f>D92</f>
        <v>0</v>
      </c>
      <c r="E91" s="11">
        <f>E92</f>
        <v>0</v>
      </c>
      <c r="F91" s="11">
        <f>F92</f>
        <v>0</v>
      </c>
      <c r="G91" s="11">
        <f t="shared" si="2"/>
        <v>0</v>
      </c>
      <c r="H91" s="11"/>
      <c r="I91" s="11">
        <f>I92</f>
        <v>0</v>
      </c>
      <c r="J91" s="11">
        <f>J92</f>
        <v>0</v>
      </c>
      <c r="K91" s="11">
        <f>K92</f>
        <v>0</v>
      </c>
      <c r="L91" s="69">
        <f t="shared" si="3"/>
        <v>0</v>
      </c>
      <c r="M91" s="67"/>
    </row>
    <row r="92" spans="1:13" s="4" customFormat="1" ht="48.6" hidden="1" customHeight="1" x14ac:dyDescent="0.2">
      <c r="A92" s="46" t="s">
        <v>107</v>
      </c>
      <c r="B92" s="61" t="s">
        <v>88</v>
      </c>
      <c r="C92" s="87" t="s">
        <v>108</v>
      </c>
      <c r="D92" s="10">
        <v>0</v>
      </c>
      <c r="E92" s="10">
        <v>0</v>
      </c>
      <c r="F92" s="10">
        <v>0</v>
      </c>
      <c r="G92" s="11">
        <f t="shared" si="2"/>
        <v>0</v>
      </c>
      <c r="H92" s="10"/>
      <c r="I92" s="10">
        <v>0</v>
      </c>
      <c r="J92" s="10">
        <v>0</v>
      </c>
      <c r="K92" s="10">
        <v>0</v>
      </c>
      <c r="L92" s="69">
        <f t="shared" si="3"/>
        <v>0</v>
      </c>
      <c r="M92" s="67"/>
    </row>
    <row r="93" spans="1:13" s="4" customFormat="1" ht="42.75" hidden="1" x14ac:dyDescent="0.2">
      <c r="A93" s="45" t="s">
        <v>94</v>
      </c>
      <c r="B93" s="60" t="s">
        <v>5</v>
      </c>
      <c r="C93" s="86" t="s">
        <v>95</v>
      </c>
      <c r="D93" s="11">
        <f>SUM(D94:D96)</f>
        <v>0</v>
      </c>
      <c r="E93" s="11">
        <f>SUM(E94:E96)</f>
        <v>0</v>
      </c>
      <c r="F93" s="11">
        <f>SUM(F94:F96)</f>
        <v>0</v>
      </c>
      <c r="G93" s="11">
        <f t="shared" si="2"/>
        <v>0</v>
      </c>
      <c r="H93" s="11"/>
      <c r="I93" s="11">
        <f>SUM(I94:I96)</f>
        <v>0</v>
      </c>
      <c r="J93" s="11">
        <f>SUM(J94:J96)</f>
        <v>0</v>
      </c>
      <c r="K93" s="11">
        <f>SUM(K94:K96)</f>
        <v>0</v>
      </c>
      <c r="L93" s="69">
        <f t="shared" si="3"/>
        <v>0</v>
      </c>
      <c r="M93" s="67"/>
    </row>
    <row r="94" spans="1:13" s="4" customFormat="1" ht="45" hidden="1" x14ac:dyDescent="0.2">
      <c r="A94" s="46" t="s">
        <v>94</v>
      </c>
      <c r="B94" s="61" t="s">
        <v>96</v>
      </c>
      <c r="C94" s="87" t="s">
        <v>95</v>
      </c>
      <c r="D94" s="10">
        <v>0</v>
      </c>
      <c r="E94" s="10">
        <v>0</v>
      </c>
      <c r="F94" s="10">
        <v>0</v>
      </c>
      <c r="G94" s="11">
        <f t="shared" si="2"/>
        <v>0</v>
      </c>
      <c r="H94" s="10"/>
      <c r="I94" s="10">
        <v>0</v>
      </c>
      <c r="J94" s="10">
        <v>0</v>
      </c>
      <c r="K94" s="10">
        <v>0</v>
      </c>
      <c r="L94" s="69">
        <f t="shared" si="3"/>
        <v>0</v>
      </c>
      <c r="M94" s="67"/>
    </row>
    <row r="95" spans="1:13" s="4" customFormat="1" ht="45" hidden="1" x14ac:dyDescent="0.2">
      <c r="A95" s="46" t="s">
        <v>94</v>
      </c>
      <c r="B95" s="61" t="s">
        <v>97</v>
      </c>
      <c r="C95" s="87" t="s">
        <v>95</v>
      </c>
      <c r="D95" s="10">
        <v>0</v>
      </c>
      <c r="E95" s="10">
        <v>0</v>
      </c>
      <c r="F95" s="10">
        <v>0</v>
      </c>
      <c r="G95" s="11">
        <f t="shared" si="2"/>
        <v>0</v>
      </c>
      <c r="H95" s="10"/>
      <c r="I95" s="10">
        <v>0</v>
      </c>
      <c r="J95" s="10">
        <v>0</v>
      </c>
      <c r="K95" s="10">
        <v>0</v>
      </c>
      <c r="L95" s="69">
        <f t="shared" si="3"/>
        <v>0</v>
      </c>
      <c r="M95" s="67"/>
    </row>
    <row r="96" spans="1:13" s="4" customFormat="1" ht="45" hidden="1" x14ac:dyDescent="0.2">
      <c r="A96" s="46" t="s">
        <v>94</v>
      </c>
      <c r="B96" s="61" t="s">
        <v>98</v>
      </c>
      <c r="C96" s="87" t="s">
        <v>95</v>
      </c>
      <c r="D96" s="10">
        <v>0</v>
      </c>
      <c r="E96" s="10">
        <v>0</v>
      </c>
      <c r="F96" s="10">
        <v>0</v>
      </c>
      <c r="G96" s="11">
        <f t="shared" si="2"/>
        <v>0</v>
      </c>
      <c r="H96" s="10"/>
      <c r="I96" s="10">
        <v>0</v>
      </c>
      <c r="J96" s="10">
        <v>0</v>
      </c>
      <c r="K96" s="10">
        <v>0</v>
      </c>
      <c r="L96" s="69">
        <f t="shared" si="3"/>
        <v>0</v>
      </c>
      <c r="M96" s="67"/>
    </row>
    <row r="97" spans="1:13" ht="14.25" x14ac:dyDescent="0.2">
      <c r="A97" s="42" t="s">
        <v>52</v>
      </c>
      <c r="B97" s="60" t="s">
        <v>5</v>
      </c>
      <c r="C97" s="86" t="s">
        <v>207</v>
      </c>
      <c r="D97" s="11">
        <f>D98+D137+D139</f>
        <v>1614500</v>
      </c>
      <c r="E97" s="11">
        <f>E98+E137+E139</f>
        <v>1614500</v>
      </c>
      <c r="F97" s="11">
        <f>F98+F137+F139</f>
        <v>1614500</v>
      </c>
      <c r="G97" s="11">
        <f t="shared" si="2"/>
        <v>0</v>
      </c>
      <c r="H97" s="11"/>
      <c r="I97" s="11">
        <f>I98+I137+I139</f>
        <v>1617700</v>
      </c>
      <c r="J97" s="11">
        <f>J98+J137+J139</f>
        <v>1617700</v>
      </c>
      <c r="K97" s="11">
        <f>K98+K137+K139</f>
        <v>1617700</v>
      </c>
      <c r="L97" s="69">
        <f t="shared" si="3"/>
        <v>0</v>
      </c>
      <c r="M97" s="66"/>
    </row>
    <row r="98" spans="1:13" ht="42.75" x14ac:dyDescent="0.2">
      <c r="A98" s="52" t="s">
        <v>139</v>
      </c>
      <c r="B98" s="34" t="s">
        <v>5</v>
      </c>
      <c r="C98" s="94" t="s">
        <v>208</v>
      </c>
      <c r="D98" s="11">
        <f>D99+D103+D107+D111+D121+D123+D127+D129+D133+D115+D119+D113+D125</f>
        <v>1047500</v>
      </c>
      <c r="E98" s="11">
        <f>E99+E103+E107+E111+E121+E123+E127+E129+E133+E115+E119+E113+E125</f>
        <v>1047500</v>
      </c>
      <c r="F98" s="11">
        <f>F99+F103+F107+F111+F121+F123+F127+F129+F133+F115+F119+F113+F125</f>
        <v>1047500</v>
      </c>
      <c r="G98" s="11">
        <f t="shared" si="2"/>
        <v>0</v>
      </c>
      <c r="H98" s="11"/>
      <c r="I98" s="11">
        <f>I99+I103+I107+I111+I121+I123+I127+I129+I133+I115+I119+I113+I125</f>
        <v>1050700</v>
      </c>
      <c r="J98" s="11">
        <f>J99+J103+J107+J111+J121+J123+J127+J129+J133+J115+J119+J113+J125</f>
        <v>1050700</v>
      </c>
      <c r="K98" s="11">
        <f>K99+K103+K107+K111+K121+K123+K127+K129+K133+K115+K119+K113+K125</f>
        <v>1050700</v>
      </c>
      <c r="L98" s="69">
        <f t="shared" si="3"/>
        <v>0</v>
      </c>
      <c r="M98" s="66"/>
    </row>
    <row r="99" spans="1:13" ht="48" customHeight="1" x14ac:dyDescent="0.2">
      <c r="A99" s="52" t="s">
        <v>211</v>
      </c>
      <c r="B99" s="34" t="s">
        <v>5</v>
      </c>
      <c r="C99" s="94" t="s">
        <v>212</v>
      </c>
      <c r="D99" s="11">
        <f>D100</f>
        <v>56900</v>
      </c>
      <c r="E99" s="11">
        <f>E100</f>
        <v>56900</v>
      </c>
      <c r="F99" s="11">
        <f>F100</f>
        <v>56900</v>
      </c>
      <c r="G99" s="11">
        <f t="shared" si="2"/>
        <v>0</v>
      </c>
      <c r="H99" s="11"/>
      <c r="I99" s="11">
        <f>I100</f>
        <v>58800</v>
      </c>
      <c r="J99" s="11">
        <f>J100</f>
        <v>58800</v>
      </c>
      <c r="K99" s="11">
        <f>K100</f>
        <v>58800</v>
      </c>
      <c r="L99" s="69">
        <f t="shared" si="3"/>
        <v>0</v>
      </c>
      <c r="M99" s="66"/>
    </row>
    <row r="100" spans="1:13" s="4" customFormat="1" ht="66.75" customHeight="1" x14ac:dyDescent="0.2">
      <c r="A100" s="48" t="s">
        <v>210</v>
      </c>
      <c r="B100" s="30" t="s">
        <v>5</v>
      </c>
      <c r="C100" s="87" t="s">
        <v>209</v>
      </c>
      <c r="D100" s="10">
        <f>SUM(D101:D102)</f>
        <v>56900</v>
      </c>
      <c r="E100" s="10">
        <f>SUM(E101:E102)</f>
        <v>56900</v>
      </c>
      <c r="F100" s="10">
        <f>SUM(F101:F102)</f>
        <v>56900</v>
      </c>
      <c r="G100" s="11">
        <f t="shared" si="2"/>
        <v>0</v>
      </c>
      <c r="H100" s="10"/>
      <c r="I100" s="10">
        <f>SUM(I101:I102)</f>
        <v>58800</v>
      </c>
      <c r="J100" s="10">
        <f>SUM(J101:J102)</f>
        <v>58800</v>
      </c>
      <c r="K100" s="10">
        <f>SUM(K101:K102)</f>
        <v>58800</v>
      </c>
      <c r="L100" s="69">
        <f t="shared" si="3"/>
        <v>0</v>
      </c>
      <c r="M100" s="67"/>
    </row>
    <row r="101" spans="1:13" s="4" customFormat="1" ht="66.75" customHeight="1" x14ac:dyDescent="0.2">
      <c r="A101" s="48" t="s">
        <v>210</v>
      </c>
      <c r="B101" s="30" t="s">
        <v>325</v>
      </c>
      <c r="C101" s="87" t="s">
        <v>209</v>
      </c>
      <c r="D101" s="10">
        <v>46600</v>
      </c>
      <c r="E101" s="10">
        <v>46600</v>
      </c>
      <c r="F101" s="10">
        <v>46600</v>
      </c>
      <c r="G101" s="11">
        <f t="shared" si="2"/>
        <v>0</v>
      </c>
      <c r="H101" s="10"/>
      <c r="I101" s="10">
        <v>48500</v>
      </c>
      <c r="J101" s="10">
        <v>48500</v>
      </c>
      <c r="K101" s="10">
        <v>48500</v>
      </c>
      <c r="L101" s="69">
        <f t="shared" si="3"/>
        <v>0</v>
      </c>
      <c r="M101" s="67"/>
    </row>
    <row r="102" spans="1:13" s="4" customFormat="1" ht="66.75" customHeight="1" x14ac:dyDescent="0.2">
      <c r="A102" s="48" t="s">
        <v>210</v>
      </c>
      <c r="B102" s="30" t="s">
        <v>326</v>
      </c>
      <c r="C102" s="87" t="s">
        <v>209</v>
      </c>
      <c r="D102" s="10">
        <v>10300</v>
      </c>
      <c r="E102" s="10">
        <v>10300</v>
      </c>
      <c r="F102" s="10">
        <v>10300</v>
      </c>
      <c r="G102" s="11">
        <f t="shared" si="2"/>
        <v>0</v>
      </c>
      <c r="H102" s="10"/>
      <c r="I102" s="10">
        <v>10300</v>
      </c>
      <c r="J102" s="10">
        <v>10300</v>
      </c>
      <c r="K102" s="10">
        <v>10300</v>
      </c>
      <c r="L102" s="69">
        <f t="shared" si="3"/>
        <v>0</v>
      </c>
      <c r="M102" s="67"/>
    </row>
    <row r="103" spans="1:13" s="4" customFormat="1" ht="71.25" x14ac:dyDescent="0.2">
      <c r="A103" s="42" t="s">
        <v>215</v>
      </c>
      <c r="B103" s="30" t="s">
        <v>5</v>
      </c>
      <c r="C103" s="86" t="s">
        <v>216</v>
      </c>
      <c r="D103" s="11">
        <f>D104</f>
        <v>137100</v>
      </c>
      <c r="E103" s="11">
        <f>E104</f>
        <v>137100</v>
      </c>
      <c r="F103" s="11">
        <f>F104</f>
        <v>137100</v>
      </c>
      <c r="G103" s="11">
        <f t="shared" si="2"/>
        <v>0</v>
      </c>
      <c r="H103" s="11"/>
      <c r="I103" s="11">
        <f>I104</f>
        <v>137700</v>
      </c>
      <c r="J103" s="11">
        <f>J104</f>
        <v>137700</v>
      </c>
      <c r="K103" s="11">
        <f>K104</f>
        <v>137700</v>
      </c>
      <c r="L103" s="69">
        <f t="shared" si="3"/>
        <v>0</v>
      </c>
      <c r="M103" s="67"/>
    </row>
    <row r="104" spans="1:13" s="4" customFormat="1" ht="81" customHeight="1" x14ac:dyDescent="0.2">
      <c r="A104" s="48" t="s">
        <v>213</v>
      </c>
      <c r="B104" s="30" t="s">
        <v>5</v>
      </c>
      <c r="C104" s="87" t="s">
        <v>214</v>
      </c>
      <c r="D104" s="10">
        <f>SUM(D105:D106)</f>
        <v>137100</v>
      </c>
      <c r="E104" s="10">
        <f>SUM(E105:E106)</f>
        <v>137100</v>
      </c>
      <c r="F104" s="10">
        <f>SUM(F105:F106)</f>
        <v>137100</v>
      </c>
      <c r="G104" s="11">
        <f t="shared" si="2"/>
        <v>0</v>
      </c>
      <c r="H104" s="10"/>
      <c r="I104" s="10">
        <f>SUM(I105:I106)</f>
        <v>137700</v>
      </c>
      <c r="J104" s="10">
        <f>SUM(J105:J106)</f>
        <v>137700</v>
      </c>
      <c r="K104" s="10">
        <f>SUM(K105:K106)</f>
        <v>137700</v>
      </c>
      <c r="L104" s="69">
        <f t="shared" si="3"/>
        <v>0</v>
      </c>
      <c r="M104" s="67"/>
    </row>
    <row r="105" spans="1:13" s="4" customFormat="1" ht="81" customHeight="1" x14ac:dyDescent="0.2">
      <c r="A105" s="48" t="s">
        <v>213</v>
      </c>
      <c r="B105" s="30" t="s">
        <v>325</v>
      </c>
      <c r="C105" s="87" t="s">
        <v>214</v>
      </c>
      <c r="D105" s="10">
        <v>14100</v>
      </c>
      <c r="E105" s="10">
        <v>14100</v>
      </c>
      <c r="F105" s="10">
        <v>14100</v>
      </c>
      <c r="G105" s="11">
        <f t="shared" si="2"/>
        <v>0</v>
      </c>
      <c r="H105" s="10"/>
      <c r="I105" s="10">
        <v>14700</v>
      </c>
      <c r="J105" s="10">
        <v>14700</v>
      </c>
      <c r="K105" s="10">
        <v>14700</v>
      </c>
      <c r="L105" s="69">
        <f t="shared" si="3"/>
        <v>0</v>
      </c>
      <c r="M105" s="67"/>
    </row>
    <row r="106" spans="1:13" s="4" customFormat="1" ht="81" customHeight="1" x14ac:dyDescent="0.2">
      <c r="A106" s="48" t="s">
        <v>213</v>
      </c>
      <c r="B106" s="30" t="s">
        <v>326</v>
      </c>
      <c r="C106" s="87" t="s">
        <v>214</v>
      </c>
      <c r="D106" s="10">
        <v>123000</v>
      </c>
      <c r="E106" s="10">
        <v>123000</v>
      </c>
      <c r="F106" s="10">
        <v>123000</v>
      </c>
      <c r="G106" s="11">
        <f t="shared" si="2"/>
        <v>0</v>
      </c>
      <c r="H106" s="10"/>
      <c r="I106" s="10">
        <v>123000</v>
      </c>
      <c r="J106" s="10">
        <v>123000</v>
      </c>
      <c r="K106" s="10">
        <v>123000</v>
      </c>
      <c r="L106" s="69">
        <f t="shared" si="3"/>
        <v>0</v>
      </c>
      <c r="M106" s="67"/>
    </row>
    <row r="107" spans="1:13" s="4" customFormat="1" ht="46.5" customHeight="1" x14ac:dyDescent="0.2">
      <c r="A107" s="42" t="s">
        <v>140</v>
      </c>
      <c r="B107" s="31" t="s">
        <v>5</v>
      </c>
      <c r="C107" s="90" t="s">
        <v>218</v>
      </c>
      <c r="D107" s="11">
        <f>D108</f>
        <v>16700</v>
      </c>
      <c r="E107" s="11">
        <f>E108</f>
        <v>16700</v>
      </c>
      <c r="F107" s="11">
        <f>F108</f>
        <v>16700</v>
      </c>
      <c r="G107" s="11">
        <f t="shared" si="2"/>
        <v>0</v>
      </c>
      <c r="H107" s="11"/>
      <c r="I107" s="11">
        <f>I108</f>
        <v>16800</v>
      </c>
      <c r="J107" s="11">
        <f>J108</f>
        <v>16800</v>
      </c>
      <c r="K107" s="11">
        <f>K108</f>
        <v>16800</v>
      </c>
      <c r="L107" s="69">
        <f t="shared" si="3"/>
        <v>0</v>
      </c>
      <c r="M107" s="67"/>
    </row>
    <row r="108" spans="1:13" s="4" customFormat="1" ht="66.75" customHeight="1" x14ac:dyDescent="0.2">
      <c r="A108" s="48" t="s">
        <v>137</v>
      </c>
      <c r="B108" s="30" t="s">
        <v>5</v>
      </c>
      <c r="C108" s="93" t="s">
        <v>217</v>
      </c>
      <c r="D108" s="10">
        <f>SUM(D109:D110)</f>
        <v>16700</v>
      </c>
      <c r="E108" s="10">
        <f>SUM(E109:E110)</f>
        <v>16700</v>
      </c>
      <c r="F108" s="10">
        <f>SUM(F109:F110)</f>
        <v>16700</v>
      </c>
      <c r="G108" s="11">
        <f t="shared" si="2"/>
        <v>0</v>
      </c>
      <c r="H108" s="10"/>
      <c r="I108" s="10">
        <f>SUM(I109:I110)</f>
        <v>16800</v>
      </c>
      <c r="J108" s="10">
        <f>SUM(J109:J110)</f>
        <v>16800</v>
      </c>
      <c r="K108" s="10">
        <f>SUM(K109:K110)</f>
        <v>16800</v>
      </c>
      <c r="L108" s="69">
        <f t="shared" si="3"/>
        <v>0</v>
      </c>
      <c r="M108" s="67"/>
    </row>
    <row r="109" spans="1:13" s="4" customFormat="1" ht="66.75" customHeight="1" x14ac:dyDescent="0.2">
      <c r="A109" s="48" t="s">
        <v>137</v>
      </c>
      <c r="B109" s="30" t="s">
        <v>325</v>
      </c>
      <c r="C109" s="93" t="s">
        <v>217</v>
      </c>
      <c r="D109" s="10">
        <v>1600</v>
      </c>
      <c r="E109" s="10">
        <v>1600</v>
      </c>
      <c r="F109" s="10">
        <v>1600</v>
      </c>
      <c r="G109" s="11">
        <f t="shared" si="2"/>
        <v>0</v>
      </c>
      <c r="H109" s="10"/>
      <c r="I109" s="10">
        <v>1700</v>
      </c>
      <c r="J109" s="10">
        <v>1700</v>
      </c>
      <c r="K109" s="10">
        <v>1700</v>
      </c>
      <c r="L109" s="69">
        <f t="shared" si="3"/>
        <v>0</v>
      </c>
      <c r="M109" s="67"/>
    </row>
    <row r="110" spans="1:13" s="4" customFormat="1" ht="66.75" customHeight="1" x14ac:dyDescent="0.2">
      <c r="A110" s="48" t="s">
        <v>137</v>
      </c>
      <c r="B110" s="30" t="s">
        <v>326</v>
      </c>
      <c r="C110" s="93" t="s">
        <v>217</v>
      </c>
      <c r="D110" s="10">
        <v>15100</v>
      </c>
      <c r="E110" s="10">
        <v>15100</v>
      </c>
      <c r="F110" s="10">
        <v>15100</v>
      </c>
      <c r="G110" s="11">
        <f t="shared" si="2"/>
        <v>0</v>
      </c>
      <c r="H110" s="10"/>
      <c r="I110" s="10">
        <v>15100</v>
      </c>
      <c r="J110" s="10">
        <v>15100</v>
      </c>
      <c r="K110" s="10">
        <v>15100</v>
      </c>
      <c r="L110" s="69">
        <f t="shared" si="3"/>
        <v>0</v>
      </c>
      <c r="M110" s="67"/>
    </row>
    <row r="111" spans="1:13" s="4" customFormat="1" ht="58.5" customHeight="1" x14ac:dyDescent="0.2">
      <c r="A111" s="42" t="s">
        <v>141</v>
      </c>
      <c r="B111" s="31" t="s">
        <v>5</v>
      </c>
      <c r="C111" s="90" t="s">
        <v>221</v>
      </c>
      <c r="D111" s="11">
        <f>D112</f>
        <v>4500</v>
      </c>
      <c r="E111" s="11">
        <f>E112</f>
        <v>4500</v>
      </c>
      <c r="F111" s="11">
        <f>F112</f>
        <v>4500</v>
      </c>
      <c r="G111" s="11">
        <f t="shared" si="2"/>
        <v>0</v>
      </c>
      <c r="H111" s="11"/>
      <c r="I111" s="11">
        <f>I112</f>
        <v>4500</v>
      </c>
      <c r="J111" s="11">
        <f>J112</f>
        <v>4500</v>
      </c>
      <c r="K111" s="11">
        <f>K112</f>
        <v>4500</v>
      </c>
      <c r="L111" s="69">
        <f t="shared" si="3"/>
        <v>0</v>
      </c>
      <c r="M111" s="67"/>
    </row>
    <row r="112" spans="1:13" s="4" customFormat="1" ht="66.75" customHeight="1" x14ac:dyDescent="0.2">
      <c r="A112" s="48" t="s">
        <v>219</v>
      </c>
      <c r="B112" s="30" t="s">
        <v>326</v>
      </c>
      <c r="C112" s="93" t="s">
        <v>220</v>
      </c>
      <c r="D112" s="10">
        <v>4500</v>
      </c>
      <c r="E112" s="10">
        <v>4500</v>
      </c>
      <c r="F112" s="10">
        <v>4500</v>
      </c>
      <c r="G112" s="11">
        <f t="shared" si="2"/>
        <v>0</v>
      </c>
      <c r="H112" s="10"/>
      <c r="I112" s="10">
        <v>4500</v>
      </c>
      <c r="J112" s="10">
        <v>4500</v>
      </c>
      <c r="K112" s="10">
        <v>4500</v>
      </c>
      <c r="L112" s="69">
        <f t="shared" si="3"/>
        <v>0</v>
      </c>
      <c r="M112" s="67"/>
    </row>
    <row r="113" spans="1:13" s="4" customFormat="1" ht="55.5" customHeight="1" x14ac:dyDescent="0.2">
      <c r="A113" s="42" t="s">
        <v>299</v>
      </c>
      <c r="B113" s="30" t="s">
        <v>5</v>
      </c>
      <c r="C113" s="90" t="s">
        <v>301</v>
      </c>
      <c r="D113" s="11">
        <f>D114</f>
        <v>500</v>
      </c>
      <c r="E113" s="11">
        <f>E114</f>
        <v>500</v>
      </c>
      <c r="F113" s="11">
        <f>F114</f>
        <v>500</v>
      </c>
      <c r="G113" s="11">
        <f t="shared" si="2"/>
        <v>0</v>
      </c>
      <c r="H113" s="11"/>
      <c r="I113" s="11">
        <f>I114</f>
        <v>500</v>
      </c>
      <c r="J113" s="11">
        <f>J114</f>
        <v>500</v>
      </c>
      <c r="K113" s="11">
        <f>K114</f>
        <v>500</v>
      </c>
      <c r="L113" s="69">
        <f t="shared" si="3"/>
        <v>0</v>
      </c>
      <c r="M113" s="67"/>
    </row>
    <row r="114" spans="1:13" s="4" customFormat="1" ht="66.75" customHeight="1" x14ac:dyDescent="0.2">
      <c r="A114" s="48" t="s">
        <v>300</v>
      </c>
      <c r="B114" s="30" t="s">
        <v>326</v>
      </c>
      <c r="C114" s="93" t="s">
        <v>302</v>
      </c>
      <c r="D114" s="10">
        <v>500</v>
      </c>
      <c r="E114" s="10">
        <v>500</v>
      </c>
      <c r="F114" s="10">
        <v>500</v>
      </c>
      <c r="G114" s="11">
        <f t="shared" si="2"/>
        <v>0</v>
      </c>
      <c r="H114" s="10"/>
      <c r="I114" s="10">
        <v>500</v>
      </c>
      <c r="J114" s="10">
        <v>500</v>
      </c>
      <c r="K114" s="10">
        <v>500</v>
      </c>
      <c r="L114" s="69">
        <f t="shared" si="3"/>
        <v>0</v>
      </c>
      <c r="M114" s="67"/>
    </row>
    <row r="115" spans="1:13" s="4" customFormat="1" ht="48.75" customHeight="1" x14ac:dyDescent="0.2">
      <c r="A115" s="42" t="s">
        <v>291</v>
      </c>
      <c r="B115" s="30" t="s">
        <v>5</v>
      </c>
      <c r="C115" s="90" t="s">
        <v>292</v>
      </c>
      <c r="D115" s="11">
        <f>D116</f>
        <v>1000</v>
      </c>
      <c r="E115" s="11">
        <f>E116</f>
        <v>1000</v>
      </c>
      <c r="F115" s="11">
        <f>F116</f>
        <v>1000</v>
      </c>
      <c r="G115" s="11">
        <f t="shared" si="2"/>
        <v>0</v>
      </c>
      <c r="H115" s="11"/>
      <c r="I115" s="11">
        <f>I116</f>
        <v>1000</v>
      </c>
      <c r="J115" s="11">
        <f>J116</f>
        <v>1000</v>
      </c>
      <c r="K115" s="11">
        <f>K116</f>
        <v>1000</v>
      </c>
      <c r="L115" s="69">
        <f t="shared" si="3"/>
        <v>0</v>
      </c>
      <c r="M115" s="67"/>
    </row>
    <row r="116" spans="1:13" s="4" customFormat="1" ht="66.75" customHeight="1" x14ac:dyDescent="0.2">
      <c r="A116" s="48" t="s">
        <v>293</v>
      </c>
      <c r="B116" s="30" t="s">
        <v>5</v>
      </c>
      <c r="C116" s="93" t="s">
        <v>294</v>
      </c>
      <c r="D116" s="10">
        <f>SUM(D117:D118)</f>
        <v>1000</v>
      </c>
      <c r="E116" s="10">
        <f>SUM(E117:E118)</f>
        <v>1000</v>
      </c>
      <c r="F116" s="10">
        <f>SUM(F117:F118)</f>
        <v>1000</v>
      </c>
      <c r="G116" s="11">
        <f t="shared" si="2"/>
        <v>0</v>
      </c>
      <c r="H116" s="10"/>
      <c r="I116" s="10">
        <f>SUM(I117:I118)</f>
        <v>1000</v>
      </c>
      <c r="J116" s="10">
        <f>SUM(J117:J118)</f>
        <v>1000</v>
      </c>
      <c r="K116" s="10">
        <f>SUM(K117:K118)</f>
        <v>1000</v>
      </c>
      <c r="L116" s="69">
        <f t="shared" si="3"/>
        <v>0</v>
      </c>
      <c r="M116" s="67"/>
    </row>
    <row r="117" spans="1:13" s="4" customFormat="1" ht="66.75" customHeight="1" x14ac:dyDescent="0.2">
      <c r="A117" s="48" t="s">
        <v>293</v>
      </c>
      <c r="B117" s="30" t="s">
        <v>325</v>
      </c>
      <c r="C117" s="93" t="s">
        <v>294</v>
      </c>
      <c r="D117" s="10">
        <v>200</v>
      </c>
      <c r="E117" s="10">
        <v>200</v>
      </c>
      <c r="F117" s="10">
        <v>200</v>
      </c>
      <c r="G117" s="11">
        <f t="shared" si="2"/>
        <v>0</v>
      </c>
      <c r="H117" s="10"/>
      <c r="I117" s="10">
        <v>200</v>
      </c>
      <c r="J117" s="10">
        <v>200</v>
      </c>
      <c r="K117" s="10">
        <v>200</v>
      </c>
      <c r="L117" s="69">
        <f t="shared" si="3"/>
        <v>0</v>
      </c>
      <c r="M117" s="67"/>
    </row>
    <row r="118" spans="1:13" s="4" customFormat="1" ht="66.75" customHeight="1" x14ac:dyDescent="0.2">
      <c r="A118" s="48" t="s">
        <v>293</v>
      </c>
      <c r="B118" s="30" t="s">
        <v>326</v>
      </c>
      <c r="C118" s="93" t="s">
        <v>294</v>
      </c>
      <c r="D118" s="10">
        <v>800</v>
      </c>
      <c r="E118" s="10">
        <v>800</v>
      </c>
      <c r="F118" s="10">
        <v>800</v>
      </c>
      <c r="G118" s="11">
        <f t="shared" si="2"/>
        <v>0</v>
      </c>
      <c r="H118" s="10"/>
      <c r="I118" s="10">
        <v>800</v>
      </c>
      <c r="J118" s="10">
        <v>800</v>
      </c>
      <c r="K118" s="10">
        <v>800</v>
      </c>
      <c r="L118" s="69">
        <f t="shared" si="3"/>
        <v>0</v>
      </c>
      <c r="M118" s="67"/>
    </row>
    <row r="119" spans="1:13" s="4" customFormat="1" ht="66.75" customHeight="1" x14ac:dyDescent="0.2">
      <c r="A119" s="42" t="s">
        <v>295</v>
      </c>
      <c r="B119" s="30" t="s">
        <v>5</v>
      </c>
      <c r="C119" s="90" t="s">
        <v>296</v>
      </c>
      <c r="D119" s="11">
        <f>D120</f>
        <v>2500</v>
      </c>
      <c r="E119" s="11">
        <f>E120</f>
        <v>2500</v>
      </c>
      <c r="F119" s="11">
        <f>F120</f>
        <v>2500</v>
      </c>
      <c r="G119" s="11">
        <f t="shared" si="2"/>
        <v>0</v>
      </c>
      <c r="H119" s="11"/>
      <c r="I119" s="11">
        <f>I120</f>
        <v>2500</v>
      </c>
      <c r="J119" s="11">
        <f>J120</f>
        <v>2500</v>
      </c>
      <c r="K119" s="11">
        <f>K120</f>
        <v>2500</v>
      </c>
      <c r="L119" s="69">
        <f t="shared" si="3"/>
        <v>0</v>
      </c>
      <c r="M119" s="67"/>
    </row>
    <row r="120" spans="1:13" s="4" customFormat="1" ht="66.75" customHeight="1" x14ac:dyDescent="0.2">
      <c r="A120" s="48" t="s">
        <v>297</v>
      </c>
      <c r="B120" s="30" t="s">
        <v>326</v>
      </c>
      <c r="C120" s="93" t="s">
        <v>298</v>
      </c>
      <c r="D120" s="10">
        <v>2500</v>
      </c>
      <c r="E120" s="10">
        <v>2500</v>
      </c>
      <c r="F120" s="10">
        <v>2500</v>
      </c>
      <c r="G120" s="11">
        <f t="shared" si="2"/>
        <v>0</v>
      </c>
      <c r="H120" s="10"/>
      <c r="I120" s="10">
        <v>2500</v>
      </c>
      <c r="J120" s="10">
        <v>2500</v>
      </c>
      <c r="K120" s="10">
        <v>2500</v>
      </c>
      <c r="L120" s="69">
        <f t="shared" si="3"/>
        <v>0</v>
      </c>
      <c r="M120" s="67"/>
    </row>
    <row r="121" spans="1:13" s="4" customFormat="1" ht="61.5" customHeight="1" x14ac:dyDescent="0.2">
      <c r="A121" s="42" t="s">
        <v>225</v>
      </c>
      <c r="B121" s="31" t="s">
        <v>5</v>
      </c>
      <c r="C121" s="90" t="s">
        <v>224</v>
      </c>
      <c r="D121" s="11">
        <f>D122</f>
        <v>198500</v>
      </c>
      <c r="E121" s="11">
        <f>E122</f>
        <v>198500</v>
      </c>
      <c r="F121" s="11">
        <f>F122</f>
        <v>198500</v>
      </c>
      <c r="G121" s="11">
        <f t="shared" si="2"/>
        <v>0</v>
      </c>
      <c r="H121" s="11"/>
      <c r="I121" s="11">
        <f>I122</f>
        <v>198500</v>
      </c>
      <c r="J121" s="11">
        <f>J122</f>
        <v>198500</v>
      </c>
      <c r="K121" s="11">
        <f>K122</f>
        <v>198500</v>
      </c>
      <c r="L121" s="69">
        <f t="shared" si="3"/>
        <v>0</v>
      </c>
      <c r="M121" s="67"/>
    </row>
    <row r="122" spans="1:13" s="4" customFormat="1" ht="72" customHeight="1" x14ac:dyDescent="0.2">
      <c r="A122" s="48" t="s">
        <v>222</v>
      </c>
      <c r="B122" s="30" t="s">
        <v>326</v>
      </c>
      <c r="C122" s="93" t="s">
        <v>223</v>
      </c>
      <c r="D122" s="10">
        <v>198500</v>
      </c>
      <c r="E122" s="10">
        <v>198500</v>
      </c>
      <c r="F122" s="10">
        <v>198500</v>
      </c>
      <c r="G122" s="11">
        <f t="shared" si="2"/>
        <v>0</v>
      </c>
      <c r="H122" s="10"/>
      <c r="I122" s="10">
        <v>198500</v>
      </c>
      <c r="J122" s="10">
        <v>198500</v>
      </c>
      <c r="K122" s="10">
        <v>198500</v>
      </c>
      <c r="L122" s="69">
        <f t="shared" si="3"/>
        <v>0</v>
      </c>
      <c r="M122" s="67"/>
    </row>
    <row r="123" spans="1:13" s="4" customFormat="1" ht="57.75" customHeight="1" x14ac:dyDescent="0.2">
      <c r="A123" s="42" t="s">
        <v>228</v>
      </c>
      <c r="B123" s="31" t="s">
        <v>5</v>
      </c>
      <c r="C123" s="90" t="s">
        <v>229</v>
      </c>
      <c r="D123" s="11">
        <f>D124</f>
        <v>21200</v>
      </c>
      <c r="E123" s="11">
        <f>E124</f>
        <v>21200</v>
      </c>
      <c r="F123" s="11">
        <f>F124</f>
        <v>21200</v>
      </c>
      <c r="G123" s="11">
        <f t="shared" si="2"/>
        <v>0</v>
      </c>
      <c r="H123" s="11"/>
      <c r="I123" s="11">
        <f>I124</f>
        <v>21200</v>
      </c>
      <c r="J123" s="11">
        <f>J124</f>
        <v>21200</v>
      </c>
      <c r="K123" s="11">
        <f>K124</f>
        <v>21200</v>
      </c>
      <c r="L123" s="69">
        <f t="shared" si="3"/>
        <v>0</v>
      </c>
      <c r="M123" s="67"/>
    </row>
    <row r="124" spans="1:13" s="4" customFormat="1" ht="93" customHeight="1" x14ac:dyDescent="0.2">
      <c r="A124" s="48" t="s">
        <v>226</v>
      </c>
      <c r="B124" s="30" t="s">
        <v>326</v>
      </c>
      <c r="C124" s="93" t="s">
        <v>227</v>
      </c>
      <c r="D124" s="10">
        <v>21200</v>
      </c>
      <c r="E124" s="10">
        <v>21200</v>
      </c>
      <c r="F124" s="10">
        <v>21200</v>
      </c>
      <c r="G124" s="11">
        <f t="shared" si="2"/>
        <v>0</v>
      </c>
      <c r="H124" s="10"/>
      <c r="I124" s="10">
        <v>21200</v>
      </c>
      <c r="J124" s="10">
        <v>21200</v>
      </c>
      <c r="K124" s="10">
        <v>21200</v>
      </c>
      <c r="L124" s="69">
        <f t="shared" si="3"/>
        <v>0</v>
      </c>
      <c r="M124" s="67"/>
    </row>
    <row r="125" spans="1:13" s="4" customFormat="1" ht="48" customHeight="1" x14ac:dyDescent="0.2">
      <c r="A125" s="42" t="s">
        <v>317</v>
      </c>
      <c r="B125" s="30" t="s">
        <v>5</v>
      </c>
      <c r="C125" s="90" t="s">
        <v>318</v>
      </c>
      <c r="D125" s="11">
        <f>D126</f>
        <v>2000</v>
      </c>
      <c r="E125" s="11">
        <f>E126</f>
        <v>2000</v>
      </c>
      <c r="F125" s="11">
        <f>F126</f>
        <v>2000</v>
      </c>
      <c r="G125" s="11">
        <f t="shared" si="2"/>
        <v>0</v>
      </c>
      <c r="H125" s="11"/>
      <c r="I125" s="11">
        <f>I126</f>
        <v>2000</v>
      </c>
      <c r="J125" s="11">
        <f>J126</f>
        <v>2000</v>
      </c>
      <c r="K125" s="11">
        <f>K126</f>
        <v>2000</v>
      </c>
      <c r="L125" s="69">
        <f t="shared" si="3"/>
        <v>0</v>
      </c>
      <c r="M125" s="67"/>
    </row>
    <row r="126" spans="1:13" s="4" customFormat="1" ht="81.75" customHeight="1" x14ac:dyDescent="0.2">
      <c r="A126" s="48" t="s">
        <v>319</v>
      </c>
      <c r="B126" s="30" t="s">
        <v>326</v>
      </c>
      <c r="C126" s="93" t="s">
        <v>318</v>
      </c>
      <c r="D126" s="10">
        <v>2000</v>
      </c>
      <c r="E126" s="10">
        <v>2000</v>
      </c>
      <c r="F126" s="10">
        <v>2000</v>
      </c>
      <c r="G126" s="11">
        <f t="shared" si="2"/>
        <v>0</v>
      </c>
      <c r="H126" s="10"/>
      <c r="I126" s="10">
        <v>2000</v>
      </c>
      <c r="J126" s="10">
        <v>2000</v>
      </c>
      <c r="K126" s="10">
        <v>2000</v>
      </c>
      <c r="L126" s="69">
        <f t="shared" si="3"/>
        <v>0</v>
      </c>
      <c r="M126" s="67"/>
    </row>
    <row r="127" spans="1:13" s="4" customFormat="1" ht="54" customHeight="1" x14ac:dyDescent="0.2">
      <c r="A127" s="42" t="s">
        <v>233</v>
      </c>
      <c r="B127" s="31" t="s">
        <v>5</v>
      </c>
      <c r="C127" s="90" t="s">
        <v>232</v>
      </c>
      <c r="D127" s="11">
        <f>D128</f>
        <v>6900</v>
      </c>
      <c r="E127" s="11">
        <f>E128</f>
        <v>6900</v>
      </c>
      <c r="F127" s="11">
        <f>F128</f>
        <v>6900</v>
      </c>
      <c r="G127" s="11">
        <f t="shared" si="2"/>
        <v>0</v>
      </c>
      <c r="H127" s="11"/>
      <c r="I127" s="11">
        <f>I128</f>
        <v>6900</v>
      </c>
      <c r="J127" s="11">
        <f>J128</f>
        <v>6900</v>
      </c>
      <c r="K127" s="11">
        <f>K128</f>
        <v>6900</v>
      </c>
      <c r="L127" s="69">
        <f t="shared" si="3"/>
        <v>0</v>
      </c>
      <c r="M127" s="67"/>
    </row>
    <row r="128" spans="1:13" s="4" customFormat="1" ht="69" customHeight="1" x14ac:dyDescent="0.2">
      <c r="A128" s="48" t="s">
        <v>230</v>
      </c>
      <c r="B128" s="30" t="s">
        <v>326</v>
      </c>
      <c r="C128" s="93" t="s">
        <v>231</v>
      </c>
      <c r="D128" s="10">
        <v>6900</v>
      </c>
      <c r="E128" s="10">
        <v>6900</v>
      </c>
      <c r="F128" s="10">
        <v>6900</v>
      </c>
      <c r="G128" s="11">
        <f t="shared" si="2"/>
        <v>0</v>
      </c>
      <c r="H128" s="10"/>
      <c r="I128" s="10">
        <v>6900</v>
      </c>
      <c r="J128" s="10">
        <v>6900</v>
      </c>
      <c r="K128" s="10">
        <v>6900</v>
      </c>
      <c r="L128" s="69">
        <f t="shared" si="3"/>
        <v>0</v>
      </c>
      <c r="M128" s="67"/>
    </row>
    <row r="129" spans="1:13" s="4" customFormat="1" ht="42.75" customHeight="1" x14ac:dyDescent="0.2">
      <c r="A129" s="42" t="s">
        <v>237</v>
      </c>
      <c r="B129" s="31" t="s">
        <v>5</v>
      </c>
      <c r="C129" s="90" t="s">
        <v>236</v>
      </c>
      <c r="D129" s="11">
        <f>D130</f>
        <v>120800</v>
      </c>
      <c r="E129" s="11">
        <f>E130</f>
        <v>120800</v>
      </c>
      <c r="F129" s="11">
        <f>F130</f>
        <v>120800</v>
      </c>
      <c r="G129" s="11">
        <f t="shared" si="2"/>
        <v>0</v>
      </c>
      <c r="H129" s="11"/>
      <c r="I129" s="11">
        <f>I130</f>
        <v>120800</v>
      </c>
      <c r="J129" s="11">
        <f>J130</f>
        <v>120800</v>
      </c>
      <c r="K129" s="11">
        <f>K130</f>
        <v>120800</v>
      </c>
      <c r="L129" s="69">
        <f t="shared" si="3"/>
        <v>0</v>
      </c>
      <c r="M129" s="67"/>
    </row>
    <row r="130" spans="1:13" s="4" customFormat="1" ht="60" customHeight="1" x14ac:dyDescent="0.2">
      <c r="A130" s="48" t="s">
        <v>234</v>
      </c>
      <c r="B130" s="30" t="s">
        <v>5</v>
      </c>
      <c r="C130" s="93" t="s">
        <v>235</v>
      </c>
      <c r="D130" s="10">
        <f>SUM(D131:D132)</f>
        <v>120800</v>
      </c>
      <c r="E130" s="10">
        <f>SUM(E131:E132)</f>
        <v>120800</v>
      </c>
      <c r="F130" s="10">
        <f>SUM(F131:F132)</f>
        <v>120800</v>
      </c>
      <c r="G130" s="11">
        <f t="shared" si="2"/>
        <v>0</v>
      </c>
      <c r="H130" s="10"/>
      <c r="I130" s="10">
        <f>SUM(I131:I132)</f>
        <v>120800</v>
      </c>
      <c r="J130" s="10">
        <f>SUM(J131:J132)</f>
        <v>120800</v>
      </c>
      <c r="K130" s="10">
        <f>SUM(K131:K132)</f>
        <v>120800</v>
      </c>
      <c r="L130" s="69">
        <f t="shared" si="3"/>
        <v>0</v>
      </c>
      <c r="M130" s="67"/>
    </row>
    <row r="131" spans="1:13" s="4" customFormat="1" ht="60" customHeight="1" x14ac:dyDescent="0.2">
      <c r="A131" s="48" t="s">
        <v>234</v>
      </c>
      <c r="B131" s="30" t="s">
        <v>325</v>
      </c>
      <c r="C131" s="93" t="s">
        <v>235</v>
      </c>
      <c r="D131" s="10">
        <v>700</v>
      </c>
      <c r="E131" s="10">
        <v>700</v>
      </c>
      <c r="F131" s="10">
        <v>700</v>
      </c>
      <c r="G131" s="11">
        <f t="shared" si="2"/>
        <v>0</v>
      </c>
      <c r="H131" s="10"/>
      <c r="I131" s="10">
        <v>700</v>
      </c>
      <c r="J131" s="10">
        <v>700</v>
      </c>
      <c r="K131" s="10">
        <v>700</v>
      </c>
      <c r="L131" s="69">
        <f t="shared" si="3"/>
        <v>0</v>
      </c>
      <c r="M131" s="67"/>
    </row>
    <row r="132" spans="1:13" s="4" customFormat="1" ht="60" customHeight="1" x14ac:dyDescent="0.2">
      <c r="A132" s="48" t="s">
        <v>234</v>
      </c>
      <c r="B132" s="30" t="s">
        <v>326</v>
      </c>
      <c r="C132" s="93" t="s">
        <v>235</v>
      </c>
      <c r="D132" s="10">
        <v>120100</v>
      </c>
      <c r="E132" s="10">
        <v>120100</v>
      </c>
      <c r="F132" s="10">
        <v>120100</v>
      </c>
      <c r="G132" s="11">
        <f t="shared" si="2"/>
        <v>0</v>
      </c>
      <c r="H132" s="10"/>
      <c r="I132" s="10">
        <v>120100</v>
      </c>
      <c r="J132" s="10">
        <v>120100</v>
      </c>
      <c r="K132" s="10">
        <v>120100</v>
      </c>
      <c r="L132" s="69">
        <f t="shared" si="3"/>
        <v>0</v>
      </c>
      <c r="M132" s="67"/>
    </row>
    <row r="133" spans="1:13" s="4" customFormat="1" ht="60.75" customHeight="1" x14ac:dyDescent="0.2">
      <c r="A133" s="42" t="s">
        <v>239</v>
      </c>
      <c r="B133" s="31" t="s">
        <v>5</v>
      </c>
      <c r="C133" s="90" t="s">
        <v>240</v>
      </c>
      <c r="D133" s="11">
        <f>D134</f>
        <v>478900</v>
      </c>
      <c r="E133" s="11">
        <f>E134</f>
        <v>478900</v>
      </c>
      <c r="F133" s="11">
        <f>F134</f>
        <v>478900</v>
      </c>
      <c r="G133" s="11">
        <f t="shared" si="2"/>
        <v>0</v>
      </c>
      <c r="H133" s="11"/>
      <c r="I133" s="11">
        <f>I134</f>
        <v>479500</v>
      </c>
      <c r="J133" s="11">
        <f>J134</f>
        <v>479500</v>
      </c>
      <c r="K133" s="11">
        <f>K134</f>
        <v>479500</v>
      </c>
      <c r="L133" s="69">
        <f t="shared" si="3"/>
        <v>0</v>
      </c>
      <c r="M133" s="67"/>
    </row>
    <row r="134" spans="1:13" s="4" customFormat="1" ht="78.75" customHeight="1" x14ac:dyDescent="0.2">
      <c r="A134" s="48" t="s">
        <v>138</v>
      </c>
      <c r="B134" s="30" t="s">
        <v>5</v>
      </c>
      <c r="C134" s="93" t="s">
        <v>238</v>
      </c>
      <c r="D134" s="10">
        <f>SUM(D135:D136)</f>
        <v>478900</v>
      </c>
      <c r="E134" s="10">
        <f>SUM(E135:E136)</f>
        <v>478900</v>
      </c>
      <c r="F134" s="10">
        <f>SUM(F135:F136)</f>
        <v>478900</v>
      </c>
      <c r="G134" s="11">
        <f t="shared" si="2"/>
        <v>0</v>
      </c>
      <c r="H134" s="10"/>
      <c r="I134" s="10">
        <f>SUM(I135:I136)</f>
        <v>479500</v>
      </c>
      <c r="J134" s="10">
        <f>SUM(J135:J136)</f>
        <v>479500</v>
      </c>
      <c r="K134" s="10">
        <f>SUM(K135:K136)</f>
        <v>479500</v>
      </c>
      <c r="L134" s="69">
        <f t="shared" si="3"/>
        <v>0</v>
      </c>
      <c r="M134" s="67"/>
    </row>
    <row r="135" spans="1:13" s="4" customFormat="1" ht="78.75" customHeight="1" x14ac:dyDescent="0.2">
      <c r="A135" s="48" t="s">
        <v>138</v>
      </c>
      <c r="B135" s="30" t="s">
        <v>325</v>
      </c>
      <c r="C135" s="93" t="s">
        <v>238</v>
      </c>
      <c r="D135" s="10">
        <v>15700</v>
      </c>
      <c r="E135" s="10">
        <v>15700</v>
      </c>
      <c r="F135" s="10">
        <v>15700</v>
      </c>
      <c r="G135" s="11">
        <f t="shared" si="2"/>
        <v>0</v>
      </c>
      <c r="H135" s="10"/>
      <c r="I135" s="10">
        <v>16300</v>
      </c>
      <c r="J135" s="10">
        <v>16300</v>
      </c>
      <c r="K135" s="10">
        <v>16300</v>
      </c>
      <c r="L135" s="69">
        <f t="shared" si="3"/>
        <v>0</v>
      </c>
      <c r="M135" s="67"/>
    </row>
    <row r="136" spans="1:13" s="4" customFormat="1" ht="78.75" customHeight="1" x14ac:dyDescent="0.2">
      <c r="A136" s="48" t="s">
        <v>138</v>
      </c>
      <c r="B136" s="30" t="s">
        <v>326</v>
      </c>
      <c r="C136" s="93" t="s">
        <v>238</v>
      </c>
      <c r="D136" s="10">
        <v>463200</v>
      </c>
      <c r="E136" s="10">
        <v>463200</v>
      </c>
      <c r="F136" s="10">
        <v>463200</v>
      </c>
      <c r="G136" s="11">
        <f t="shared" si="2"/>
        <v>0</v>
      </c>
      <c r="H136" s="10"/>
      <c r="I136" s="10">
        <v>463200</v>
      </c>
      <c r="J136" s="10">
        <v>463200</v>
      </c>
      <c r="K136" s="10">
        <v>463200</v>
      </c>
      <c r="L136" s="69">
        <f t="shared" si="3"/>
        <v>0</v>
      </c>
      <c r="M136" s="67"/>
    </row>
    <row r="137" spans="1:13" s="4" customFormat="1" ht="24.75" customHeight="1" x14ac:dyDescent="0.2">
      <c r="A137" s="42" t="s">
        <v>243</v>
      </c>
      <c r="B137" s="31" t="s">
        <v>5</v>
      </c>
      <c r="C137" s="90" t="s">
        <v>244</v>
      </c>
      <c r="D137" s="11">
        <f>D138</f>
        <v>17000</v>
      </c>
      <c r="E137" s="11">
        <f>E138</f>
        <v>17000</v>
      </c>
      <c r="F137" s="11">
        <f>F138</f>
        <v>17000</v>
      </c>
      <c r="G137" s="11">
        <f t="shared" ref="G137:G200" si="4">F137-E137</f>
        <v>0</v>
      </c>
      <c r="H137" s="11"/>
      <c r="I137" s="11">
        <f>I138</f>
        <v>17000</v>
      </c>
      <c r="J137" s="11">
        <f>J138</f>
        <v>17000</v>
      </c>
      <c r="K137" s="11">
        <f>K138</f>
        <v>17000</v>
      </c>
      <c r="L137" s="69">
        <f t="shared" ref="L137:L200" si="5">K137-J137</f>
        <v>0</v>
      </c>
      <c r="M137" s="67"/>
    </row>
    <row r="138" spans="1:13" s="4" customFormat="1" ht="79.5" customHeight="1" x14ac:dyDescent="0.2">
      <c r="A138" s="48" t="s">
        <v>241</v>
      </c>
      <c r="B138" s="30" t="s">
        <v>327</v>
      </c>
      <c r="C138" s="93" t="s">
        <v>242</v>
      </c>
      <c r="D138" s="10">
        <v>17000</v>
      </c>
      <c r="E138" s="10">
        <v>17000</v>
      </c>
      <c r="F138" s="10">
        <v>17000</v>
      </c>
      <c r="G138" s="11">
        <f t="shared" si="4"/>
        <v>0</v>
      </c>
      <c r="H138" s="10"/>
      <c r="I138" s="10">
        <v>17000</v>
      </c>
      <c r="J138" s="10">
        <v>17000</v>
      </c>
      <c r="K138" s="10">
        <v>17000</v>
      </c>
      <c r="L138" s="69">
        <f t="shared" si="5"/>
        <v>0</v>
      </c>
      <c r="M138" s="67"/>
    </row>
    <row r="139" spans="1:13" s="4" customFormat="1" ht="103.5" customHeight="1" x14ac:dyDescent="0.2">
      <c r="A139" s="42" t="s">
        <v>303</v>
      </c>
      <c r="B139" s="30" t="s">
        <v>5</v>
      </c>
      <c r="C139" s="90" t="s">
        <v>304</v>
      </c>
      <c r="D139" s="11">
        <f>D140</f>
        <v>550000</v>
      </c>
      <c r="E139" s="11">
        <f>E140</f>
        <v>550000</v>
      </c>
      <c r="F139" s="11">
        <f>F140</f>
        <v>550000</v>
      </c>
      <c r="G139" s="11">
        <f t="shared" si="4"/>
        <v>0</v>
      </c>
      <c r="H139" s="11"/>
      <c r="I139" s="11">
        <f>I140</f>
        <v>550000</v>
      </c>
      <c r="J139" s="11">
        <f>J140</f>
        <v>550000</v>
      </c>
      <c r="K139" s="11">
        <f>K140</f>
        <v>550000</v>
      </c>
      <c r="L139" s="69">
        <f t="shared" si="5"/>
        <v>0</v>
      </c>
      <c r="M139" s="67"/>
    </row>
    <row r="140" spans="1:13" s="4" customFormat="1" ht="104.25" customHeight="1" x14ac:dyDescent="0.2">
      <c r="A140" s="48" t="s">
        <v>303</v>
      </c>
      <c r="B140" s="30" t="s">
        <v>7</v>
      </c>
      <c r="C140" s="93" t="s">
        <v>304</v>
      </c>
      <c r="D140" s="10">
        <v>550000</v>
      </c>
      <c r="E140" s="10">
        <v>550000</v>
      </c>
      <c r="F140" s="10">
        <v>550000</v>
      </c>
      <c r="G140" s="11">
        <f t="shared" si="4"/>
        <v>0</v>
      </c>
      <c r="H140" s="10"/>
      <c r="I140" s="10">
        <v>550000</v>
      </c>
      <c r="J140" s="10">
        <v>550000</v>
      </c>
      <c r="K140" s="10">
        <v>550000</v>
      </c>
      <c r="L140" s="69">
        <f t="shared" si="5"/>
        <v>0</v>
      </c>
      <c r="M140" s="67"/>
    </row>
    <row r="141" spans="1:13" ht="14.25" hidden="1" x14ac:dyDescent="0.2">
      <c r="A141" s="42" t="s">
        <v>53</v>
      </c>
      <c r="B141" s="60" t="s">
        <v>5</v>
      </c>
      <c r="C141" s="86" t="s">
        <v>54</v>
      </c>
      <c r="D141" s="11">
        <f>D142+D144</f>
        <v>0</v>
      </c>
      <c r="E141" s="11">
        <f>E142+E144</f>
        <v>0</v>
      </c>
      <c r="F141" s="11">
        <f>F142+F144</f>
        <v>0</v>
      </c>
      <c r="G141" s="11">
        <f t="shared" si="4"/>
        <v>0</v>
      </c>
      <c r="H141" s="11"/>
      <c r="I141" s="11">
        <f>I142+I144</f>
        <v>0</v>
      </c>
      <c r="J141" s="11">
        <f>J142+J144</f>
        <v>0</v>
      </c>
      <c r="K141" s="11">
        <f>K142+K144</f>
        <v>0</v>
      </c>
      <c r="L141" s="69">
        <f t="shared" si="5"/>
        <v>0</v>
      </c>
      <c r="M141" s="66"/>
    </row>
    <row r="142" spans="1:13" ht="14.25" hidden="1" x14ac:dyDescent="0.2">
      <c r="A142" s="42" t="s">
        <v>55</v>
      </c>
      <c r="B142" s="60" t="s">
        <v>5</v>
      </c>
      <c r="C142" s="86" t="s">
        <v>56</v>
      </c>
      <c r="D142" s="11">
        <f>D143</f>
        <v>0</v>
      </c>
      <c r="E142" s="11">
        <f>E143</f>
        <v>0</v>
      </c>
      <c r="F142" s="11">
        <f>F143</f>
        <v>0</v>
      </c>
      <c r="G142" s="11">
        <f t="shared" si="4"/>
        <v>0</v>
      </c>
      <c r="H142" s="11"/>
      <c r="I142" s="11">
        <f>I143</f>
        <v>0</v>
      </c>
      <c r="J142" s="11">
        <f>J143</f>
        <v>0</v>
      </c>
      <c r="K142" s="11">
        <f>K143</f>
        <v>0</v>
      </c>
      <c r="L142" s="69">
        <f t="shared" si="5"/>
        <v>0</v>
      </c>
      <c r="M142" s="66"/>
    </row>
    <row r="143" spans="1:13" ht="18.75" hidden="1" customHeight="1" x14ac:dyDescent="0.2">
      <c r="A143" s="48" t="s">
        <v>57</v>
      </c>
      <c r="B143" s="61" t="s">
        <v>5</v>
      </c>
      <c r="C143" s="87" t="s">
        <v>58</v>
      </c>
      <c r="D143" s="10">
        <v>0</v>
      </c>
      <c r="E143" s="10">
        <v>0</v>
      </c>
      <c r="F143" s="10">
        <v>0</v>
      </c>
      <c r="G143" s="11">
        <f t="shared" si="4"/>
        <v>0</v>
      </c>
      <c r="H143" s="10"/>
      <c r="I143" s="10">
        <v>0</v>
      </c>
      <c r="J143" s="10">
        <v>0</v>
      </c>
      <c r="K143" s="10">
        <v>0</v>
      </c>
      <c r="L143" s="69">
        <f t="shared" si="5"/>
        <v>0</v>
      </c>
      <c r="M143" s="66"/>
    </row>
    <row r="144" spans="1:13" ht="14.25" hidden="1" x14ac:dyDescent="0.2">
      <c r="A144" s="42" t="s">
        <v>59</v>
      </c>
      <c r="B144" s="60" t="s">
        <v>5</v>
      </c>
      <c r="C144" s="86" t="s">
        <v>60</v>
      </c>
      <c r="D144" s="11">
        <f>D145+D146</f>
        <v>0</v>
      </c>
      <c r="E144" s="11">
        <f>E145+E146</f>
        <v>0</v>
      </c>
      <c r="F144" s="11">
        <f>F145+F146</f>
        <v>0</v>
      </c>
      <c r="G144" s="11">
        <f t="shared" si="4"/>
        <v>0</v>
      </c>
      <c r="H144" s="11"/>
      <c r="I144" s="11">
        <f>I145+I146</f>
        <v>0</v>
      </c>
      <c r="J144" s="11">
        <f>J145+J146</f>
        <v>0</v>
      </c>
      <c r="K144" s="11">
        <f>K145+K146</f>
        <v>0</v>
      </c>
      <c r="L144" s="69">
        <f t="shared" si="5"/>
        <v>0</v>
      </c>
      <c r="M144" s="66"/>
    </row>
    <row r="145" spans="1:13" ht="14.25" hidden="1" customHeight="1" x14ac:dyDescent="0.2">
      <c r="A145" s="38" t="s">
        <v>61</v>
      </c>
      <c r="B145" s="30" t="s">
        <v>85</v>
      </c>
      <c r="C145" s="88" t="s">
        <v>62</v>
      </c>
      <c r="D145" s="10">
        <v>0</v>
      </c>
      <c r="E145" s="10">
        <v>0</v>
      </c>
      <c r="F145" s="10">
        <v>0</v>
      </c>
      <c r="G145" s="11">
        <f t="shared" si="4"/>
        <v>0</v>
      </c>
      <c r="H145" s="10"/>
      <c r="I145" s="10">
        <v>0</v>
      </c>
      <c r="J145" s="10">
        <v>0</v>
      </c>
      <c r="K145" s="10">
        <v>0</v>
      </c>
      <c r="L145" s="69">
        <f t="shared" si="5"/>
        <v>0</v>
      </c>
      <c r="M145" s="66"/>
    </row>
    <row r="146" spans="1:13" ht="15" hidden="1" customHeight="1" x14ac:dyDescent="0.2">
      <c r="A146" s="38" t="s">
        <v>61</v>
      </c>
      <c r="B146" s="30" t="s">
        <v>88</v>
      </c>
      <c r="C146" s="88" t="s">
        <v>62</v>
      </c>
      <c r="D146" s="10">
        <v>0</v>
      </c>
      <c r="E146" s="10">
        <v>0</v>
      </c>
      <c r="F146" s="10">
        <v>0</v>
      </c>
      <c r="G146" s="11">
        <f t="shared" si="4"/>
        <v>0</v>
      </c>
      <c r="H146" s="10"/>
      <c r="I146" s="10">
        <v>0</v>
      </c>
      <c r="J146" s="10">
        <v>0</v>
      </c>
      <c r="K146" s="10">
        <v>0</v>
      </c>
      <c r="L146" s="69">
        <f t="shared" si="5"/>
        <v>0</v>
      </c>
      <c r="M146" s="66"/>
    </row>
    <row r="147" spans="1:13" s="4" customFormat="1" ht="21.75" customHeight="1" x14ac:dyDescent="0.2">
      <c r="A147" s="37" t="s">
        <v>63</v>
      </c>
      <c r="B147" s="60" t="s">
        <v>5</v>
      </c>
      <c r="C147" s="95" t="s">
        <v>245</v>
      </c>
      <c r="D147" s="11">
        <f>D148+D206+D203</f>
        <v>1379208243.6300001</v>
      </c>
      <c r="E147" s="11">
        <f>E148+E206+E203</f>
        <v>1733143167.48</v>
      </c>
      <c r="F147" s="11">
        <f>F148+F206+F203</f>
        <v>1660013667.48</v>
      </c>
      <c r="G147" s="11">
        <f t="shared" si="4"/>
        <v>-73129500</v>
      </c>
      <c r="H147" s="11"/>
      <c r="I147" s="11">
        <f>I148+I206+I203</f>
        <v>1337334300</v>
      </c>
      <c r="J147" s="11">
        <f>J148+J206+J203</f>
        <v>1590276040</v>
      </c>
      <c r="K147" s="11">
        <f>K148+K206+K203</f>
        <v>1522078540</v>
      </c>
      <c r="L147" s="69">
        <f t="shared" si="5"/>
        <v>-68197500</v>
      </c>
      <c r="M147" s="67"/>
    </row>
    <row r="148" spans="1:13" s="4" customFormat="1" ht="30" customHeight="1" x14ac:dyDescent="0.2">
      <c r="A148" s="37" t="s">
        <v>64</v>
      </c>
      <c r="B148" s="60" t="s">
        <v>5</v>
      </c>
      <c r="C148" s="95" t="s">
        <v>246</v>
      </c>
      <c r="D148" s="11">
        <f>D149+D154+D172+D190</f>
        <v>1379208243.6300001</v>
      </c>
      <c r="E148" s="11">
        <f>E149+E154+E172+E190</f>
        <v>1733143167.48</v>
      </c>
      <c r="F148" s="11">
        <f>F149+F154+F172+F190</f>
        <v>1660013667.48</v>
      </c>
      <c r="G148" s="11">
        <f t="shared" si="4"/>
        <v>-73129500</v>
      </c>
      <c r="H148" s="11"/>
      <c r="I148" s="11">
        <f>I149+I154+I172+I190</f>
        <v>1337334300</v>
      </c>
      <c r="J148" s="11">
        <f>J149+J154+J172+J190</f>
        <v>1590276040</v>
      </c>
      <c r="K148" s="11">
        <f>K149+K154+K172+K190</f>
        <v>1522078540</v>
      </c>
      <c r="L148" s="69">
        <f t="shared" si="5"/>
        <v>-68197500</v>
      </c>
      <c r="M148" s="67"/>
    </row>
    <row r="149" spans="1:13" s="4" customFormat="1" ht="16.899999999999999" customHeight="1" x14ac:dyDescent="0.2">
      <c r="A149" s="37" t="s">
        <v>99</v>
      </c>
      <c r="B149" s="12" t="s">
        <v>5</v>
      </c>
      <c r="C149" s="95" t="s">
        <v>247</v>
      </c>
      <c r="D149" s="11">
        <f>D150+D152</f>
        <v>146558400</v>
      </c>
      <c r="E149" s="11">
        <f>E150+E152</f>
        <v>146558400</v>
      </c>
      <c r="F149" s="11">
        <f>F150+F152</f>
        <v>146558400</v>
      </c>
      <c r="G149" s="11">
        <f t="shared" si="4"/>
        <v>0</v>
      </c>
      <c r="H149" s="11"/>
      <c r="I149" s="11">
        <f>I150+I152</f>
        <v>116802000</v>
      </c>
      <c r="J149" s="11">
        <f>J150+J152</f>
        <v>116802000</v>
      </c>
      <c r="K149" s="11">
        <f>K150+K152</f>
        <v>116802000</v>
      </c>
      <c r="L149" s="69">
        <f t="shared" si="5"/>
        <v>0</v>
      </c>
      <c r="M149" s="67"/>
    </row>
    <row r="150" spans="1:13" s="4" customFormat="1" ht="18.75" customHeight="1" x14ac:dyDescent="0.2">
      <c r="A150" s="37" t="s">
        <v>65</v>
      </c>
      <c r="B150" s="12" t="s">
        <v>5</v>
      </c>
      <c r="C150" s="95" t="s">
        <v>248</v>
      </c>
      <c r="D150" s="11">
        <f>D151</f>
        <v>146558400</v>
      </c>
      <c r="E150" s="11">
        <f>E151</f>
        <v>146558400</v>
      </c>
      <c r="F150" s="11">
        <f>F151</f>
        <v>146558400</v>
      </c>
      <c r="G150" s="11">
        <f t="shared" si="4"/>
        <v>0</v>
      </c>
      <c r="H150" s="11"/>
      <c r="I150" s="11">
        <f>I151</f>
        <v>116802000</v>
      </c>
      <c r="J150" s="11">
        <f>J151</f>
        <v>116802000</v>
      </c>
      <c r="K150" s="11">
        <f>K151</f>
        <v>116802000</v>
      </c>
      <c r="L150" s="69">
        <f t="shared" si="5"/>
        <v>0</v>
      </c>
      <c r="M150" s="67"/>
    </row>
    <row r="151" spans="1:13" ht="45" x14ac:dyDescent="0.2">
      <c r="A151" s="38" t="s">
        <v>136</v>
      </c>
      <c r="B151" s="13">
        <v>901</v>
      </c>
      <c r="C151" s="96" t="s">
        <v>249</v>
      </c>
      <c r="D151" s="10">
        <v>146558400</v>
      </c>
      <c r="E151" s="10">
        <v>146558400</v>
      </c>
      <c r="F151" s="10">
        <v>146558400</v>
      </c>
      <c r="G151" s="11">
        <f t="shared" si="4"/>
        <v>0</v>
      </c>
      <c r="H151" s="10"/>
      <c r="I151" s="10">
        <v>116802000</v>
      </c>
      <c r="J151" s="10">
        <v>116802000</v>
      </c>
      <c r="K151" s="10">
        <v>116802000</v>
      </c>
      <c r="L151" s="69">
        <f t="shared" si="5"/>
        <v>0</v>
      </c>
      <c r="M151" s="66"/>
    </row>
    <row r="152" spans="1:13" s="4" customFormat="1" ht="28.5" hidden="1" x14ac:dyDescent="0.2">
      <c r="A152" s="37" t="s">
        <v>66</v>
      </c>
      <c r="B152" s="12" t="s">
        <v>5</v>
      </c>
      <c r="C152" s="95" t="s">
        <v>250</v>
      </c>
      <c r="D152" s="11">
        <f>D153</f>
        <v>0</v>
      </c>
      <c r="E152" s="11">
        <f>E153</f>
        <v>0</v>
      </c>
      <c r="F152" s="11">
        <f>F153</f>
        <v>0</v>
      </c>
      <c r="G152" s="11">
        <f t="shared" si="4"/>
        <v>0</v>
      </c>
      <c r="H152" s="11"/>
      <c r="I152" s="11">
        <f>I153</f>
        <v>0</v>
      </c>
      <c r="J152" s="11">
        <f>J153</f>
        <v>0</v>
      </c>
      <c r="K152" s="11">
        <f>K153</f>
        <v>0</v>
      </c>
      <c r="L152" s="69">
        <f t="shared" si="5"/>
        <v>0</v>
      </c>
      <c r="M152" s="67"/>
    </row>
    <row r="153" spans="1:13" ht="32.25" hidden="1" customHeight="1" x14ac:dyDescent="0.2">
      <c r="A153" s="38" t="s">
        <v>67</v>
      </c>
      <c r="B153" s="13" t="s">
        <v>19</v>
      </c>
      <c r="C153" s="96" t="s">
        <v>251</v>
      </c>
      <c r="D153" s="10">
        <v>0</v>
      </c>
      <c r="E153" s="10">
        <v>0</v>
      </c>
      <c r="F153" s="10">
        <v>0</v>
      </c>
      <c r="G153" s="11">
        <f t="shared" si="4"/>
        <v>0</v>
      </c>
      <c r="H153" s="10"/>
      <c r="I153" s="10">
        <v>0</v>
      </c>
      <c r="J153" s="10">
        <v>0</v>
      </c>
      <c r="K153" s="10">
        <v>0</v>
      </c>
      <c r="L153" s="69">
        <f t="shared" si="5"/>
        <v>0</v>
      </c>
      <c r="M153" s="66"/>
    </row>
    <row r="154" spans="1:13" s="4" customFormat="1" ht="28.5" x14ac:dyDescent="0.2">
      <c r="A154" s="37" t="s">
        <v>82</v>
      </c>
      <c r="B154" s="12" t="s">
        <v>5</v>
      </c>
      <c r="C154" s="95" t="s">
        <v>254</v>
      </c>
      <c r="D154" s="11">
        <f>D155+D158+D162+D160+D164+D166</f>
        <v>58832600</v>
      </c>
      <c r="E154" s="11">
        <f>E155+E158+E162+E160+E164+E166</f>
        <v>352334990</v>
      </c>
      <c r="F154" s="11">
        <f>F155+F158+F162+F160+F164+F166</f>
        <v>279205490</v>
      </c>
      <c r="G154" s="11">
        <f t="shared" si="4"/>
        <v>-73129500</v>
      </c>
      <c r="H154" s="11"/>
      <c r="I154" s="11">
        <f>I155+I158+I162+I160+I164+I166</f>
        <v>58768600</v>
      </c>
      <c r="J154" s="11">
        <f>J155+J158+J162+J160+J164+J166</f>
        <v>251053640</v>
      </c>
      <c r="K154" s="11">
        <f>K155+K158+K162+K160+K164+K166</f>
        <v>182856140</v>
      </c>
      <c r="L154" s="69">
        <f t="shared" si="5"/>
        <v>-68197500</v>
      </c>
      <c r="M154" s="67"/>
    </row>
    <row r="155" spans="1:13" s="4" customFormat="1" ht="29.45" customHeight="1" x14ac:dyDescent="0.2">
      <c r="A155" s="37" t="s">
        <v>128</v>
      </c>
      <c r="B155" s="12" t="s">
        <v>5</v>
      </c>
      <c r="C155" s="97" t="s">
        <v>255</v>
      </c>
      <c r="D155" s="11">
        <f>D156</f>
        <v>0</v>
      </c>
      <c r="E155" s="11">
        <f>E156</f>
        <v>180489500</v>
      </c>
      <c r="F155" s="11">
        <f>F156</f>
        <v>180489500</v>
      </c>
      <c r="G155" s="11">
        <f t="shared" si="4"/>
        <v>0</v>
      </c>
      <c r="H155" s="11"/>
      <c r="I155" s="11">
        <f>I156</f>
        <v>0</v>
      </c>
      <c r="J155" s="11">
        <f>J156</f>
        <v>98346700</v>
      </c>
      <c r="K155" s="11">
        <f>K156</f>
        <v>98346700</v>
      </c>
      <c r="L155" s="69">
        <f t="shared" si="5"/>
        <v>0</v>
      </c>
      <c r="M155" s="67"/>
    </row>
    <row r="156" spans="1:13" s="4" customFormat="1" ht="30.6" customHeight="1" x14ac:dyDescent="0.2">
      <c r="A156" s="37" t="s">
        <v>127</v>
      </c>
      <c r="B156" s="12" t="s">
        <v>5</v>
      </c>
      <c r="C156" s="97" t="s">
        <v>256</v>
      </c>
      <c r="D156" s="11">
        <f>SUM(D157:D157)</f>
        <v>0</v>
      </c>
      <c r="E156" s="11">
        <f>SUM(E157:E157)</f>
        <v>180489500</v>
      </c>
      <c r="F156" s="11">
        <f>SUM(F157:F157)</f>
        <v>180489500</v>
      </c>
      <c r="G156" s="11">
        <f t="shared" si="4"/>
        <v>0</v>
      </c>
      <c r="H156" s="11"/>
      <c r="I156" s="11">
        <f>SUM(I157:I157)</f>
        <v>0</v>
      </c>
      <c r="J156" s="11">
        <f>SUM(J157:J157)</f>
        <v>98346700</v>
      </c>
      <c r="K156" s="11">
        <f>SUM(K157:K157)</f>
        <v>98346700</v>
      </c>
      <c r="L156" s="69">
        <f t="shared" si="5"/>
        <v>0</v>
      </c>
      <c r="M156" s="67"/>
    </row>
    <row r="157" spans="1:13" s="4" customFormat="1" ht="75" x14ac:dyDescent="0.2">
      <c r="A157" s="53" t="s">
        <v>290</v>
      </c>
      <c r="B157" s="13" t="s">
        <v>85</v>
      </c>
      <c r="C157" s="98" t="s">
        <v>256</v>
      </c>
      <c r="D157" s="10">
        <v>0</v>
      </c>
      <c r="E157" s="10">
        <v>180489500</v>
      </c>
      <c r="F157" s="10">
        <v>180489500</v>
      </c>
      <c r="G157" s="11">
        <f t="shared" si="4"/>
        <v>0</v>
      </c>
      <c r="H157" s="85"/>
      <c r="I157" s="10">
        <v>0</v>
      </c>
      <c r="J157" s="10">
        <v>98346700</v>
      </c>
      <c r="K157" s="10">
        <v>98346700</v>
      </c>
      <c r="L157" s="69">
        <f t="shared" si="5"/>
        <v>0</v>
      </c>
      <c r="M157" s="85"/>
    </row>
    <row r="158" spans="1:13" s="4" customFormat="1" ht="50.25" customHeight="1" x14ac:dyDescent="0.2">
      <c r="A158" s="37" t="s">
        <v>143</v>
      </c>
      <c r="B158" s="12" t="s">
        <v>5</v>
      </c>
      <c r="C158" s="95" t="s">
        <v>257</v>
      </c>
      <c r="D158" s="11">
        <f>D159</f>
        <v>0</v>
      </c>
      <c r="E158" s="11">
        <f>E159</f>
        <v>25292900</v>
      </c>
      <c r="F158" s="11">
        <f>F159</f>
        <v>25292900</v>
      </c>
      <c r="G158" s="11">
        <f t="shared" si="4"/>
        <v>0</v>
      </c>
      <c r="H158" s="11"/>
      <c r="I158" s="11">
        <f>I159</f>
        <v>0</v>
      </c>
      <c r="J158" s="11">
        <f>J159</f>
        <v>24553700</v>
      </c>
      <c r="K158" s="11">
        <f>K159</f>
        <v>24553700</v>
      </c>
      <c r="L158" s="69">
        <f t="shared" si="5"/>
        <v>0</v>
      </c>
      <c r="M158" s="67"/>
    </row>
    <row r="159" spans="1:13" s="4" customFormat="1" ht="60" x14ac:dyDescent="0.2">
      <c r="A159" s="49" t="s">
        <v>144</v>
      </c>
      <c r="B159" s="13" t="s">
        <v>68</v>
      </c>
      <c r="C159" s="96" t="s">
        <v>258</v>
      </c>
      <c r="D159" s="10">
        <v>0</v>
      </c>
      <c r="E159" s="10">
        <v>25292900</v>
      </c>
      <c r="F159" s="10">
        <v>25292900</v>
      </c>
      <c r="G159" s="11">
        <f t="shared" si="4"/>
        <v>0</v>
      </c>
      <c r="H159" s="85"/>
      <c r="I159" s="10">
        <v>0</v>
      </c>
      <c r="J159" s="10">
        <v>24553700</v>
      </c>
      <c r="K159" s="10">
        <v>24553700</v>
      </c>
      <c r="L159" s="69">
        <f t="shared" si="5"/>
        <v>0</v>
      </c>
      <c r="M159" s="85"/>
    </row>
    <row r="160" spans="1:13" s="4" customFormat="1" ht="60" x14ac:dyDescent="0.2">
      <c r="A160" s="119" t="s">
        <v>356</v>
      </c>
      <c r="B160" s="109" t="s">
        <v>5</v>
      </c>
      <c r="C160" s="110" t="s">
        <v>358</v>
      </c>
      <c r="D160" s="11">
        <f>D161</f>
        <v>0</v>
      </c>
      <c r="E160" s="11">
        <f>E161</f>
        <v>15411000</v>
      </c>
      <c r="F160" s="11">
        <f>F161</f>
        <v>15411000</v>
      </c>
      <c r="G160" s="11">
        <f t="shared" si="4"/>
        <v>0</v>
      </c>
      <c r="H160" s="113"/>
      <c r="I160" s="11"/>
      <c r="J160" s="11"/>
      <c r="K160" s="11"/>
      <c r="L160" s="69">
        <f t="shared" si="5"/>
        <v>0</v>
      </c>
      <c r="M160" s="113"/>
    </row>
    <row r="161" spans="1:13" s="4" customFormat="1" ht="60" x14ac:dyDescent="0.2">
      <c r="A161" s="119" t="s">
        <v>357</v>
      </c>
      <c r="B161" s="13" t="s">
        <v>68</v>
      </c>
      <c r="C161" s="112" t="s">
        <v>359</v>
      </c>
      <c r="D161" s="10">
        <v>0</v>
      </c>
      <c r="E161" s="10">
        <v>15411000</v>
      </c>
      <c r="F161" s="10">
        <v>15411000</v>
      </c>
      <c r="G161" s="11">
        <f t="shared" si="4"/>
        <v>0</v>
      </c>
      <c r="H161" s="85"/>
      <c r="I161" s="10"/>
      <c r="J161" s="10"/>
      <c r="K161" s="10"/>
      <c r="L161" s="69">
        <f t="shared" si="5"/>
        <v>0</v>
      </c>
      <c r="M161" s="85"/>
    </row>
    <row r="162" spans="1:13" s="4" customFormat="1" ht="25.5" x14ac:dyDescent="0.2">
      <c r="A162" s="108" t="s">
        <v>341</v>
      </c>
      <c r="B162" s="109" t="s">
        <v>5</v>
      </c>
      <c r="C162" s="110" t="s">
        <v>342</v>
      </c>
      <c r="D162" s="11">
        <f>D163</f>
        <v>0</v>
      </c>
      <c r="E162" s="11">
        <f>E163</f>
        <v>73129500</v>
      </c>
      <c r="F162" s="11">
        <f>F163</f>
        <v>0</v>
      </c>
      <c r="G162" s="11">
        <f t="shared" si="4"/>
        <v>-73129500</v>
      </c>
      <c r="H162" s="113"/>
      <c r="I162" s="11">
        <f>I163</f>
        <v>0</v>
      </c>
      <c r="J162" s="11">
        <f>J163</f>
        <v>68197500</v>
      </c>
      <c r="K162" s="11">
        <f>K163</f>
        <v>0</v>
      </c>
      <c r="L162" s="69">
        <f t="shared" si="5"/>
        <v>-68197500</v>
      </c>
      <c r="M162" s="113"/>
    </row>
    <row r="163" spans="1:13" s="4" customFormat="1" ht="89.25" x14ac:dyDescent="0.2">
      <c r="A163" s="70" t="s">
        <v>355</v>
      </c>
      <c r="B163" s="111" t="s">
        <v>85</v>
      </c>
      <c r="C163" s="112" t="s">
        <v>343</v>
      </c>
      <c r="D163" s="10">
        <v>0</v>
      </c>
      <c r="E163" s="10">
        <v>73129500</v>
      </c>
      <c r="F163" s="10">
        <v>0</v>
      </c>
      <c r="G163" s="11">
        <f t="shared" si="4"/>
        <v>-73129500</v>
      </c>
      <c r="H163" s="85" t="s">
        <v>363</v>
      </c>
      <c r="I163" s="10">
        <v>0</v>
      </c>
      <c r="J163" s="10">
        <v>68197500</v>
      </c>
      <c r="K163" s="10">
        <v>0</v>
      </c>
      <c r="L163" s="69">
        <f t="shared" si="5"/>
        <v>-68197500</v>
      </c>
      <c r="M163" s="85" t="s">
        <v>363</v>
      </c>
    </row>
    <row r="164" spans="1:13" s="4" customFormat="1" ht="23.45" customHeight="1" x14ac:dyDescent="0.2">
      <c r="A164" s="37" t="s">
        <v>148</v>
      </c>
      <c r="B164" s="12" t="s">
        <v>5</v>
      </c>
      <c r="C164" s="95" t="s">
        <v>259</v>
      </c>
      <c r="D164" s="11">
        <f>D165</f>
        <v>0</v>
      </c>
      <c r="E164" s="11">
        <f>E165</f>
        <v>229290</v>
      </c>
      <c r="F164" s="11">
        <f>F165</f>
        <v>229290</v>
      </c>
      <c r="G164" s="11">
        <f t="shared" si="4"/>
        <v>0</v>
      </c>
      <c r="H164" s="11"/>
      <c r="I164" s="11">
        <f>I165</f>
        <v>0</v>
      </c>
      <c r="J164" s="11">
        <f>J165</f>
        <v>215240</v>
      </c>
      <c r="K164" s="11">
        <f>K165</f>
        <v>215240</v>
      </c>
      <c r="L164" s="69">
        <f t="shared" si="5"/>
        <v>0</v>
      </c>
      <c r="M164" s="67"/>
    </row>
    <row r="165" spans="1:13" s="4" customFormat="1" ht="60" customHeight="1" x14ac:dyDescent="0.2">
      <c r="A165" s="70" t="s">
        <v>333</v>
      </c>
      <c r="B165" s="13" t="s">
        <v>68</v>
      </c>
      <c r="C165" s="96" t="s">
        <v>260</v>
      </c>
      <c r="D165" s="10">
        <v>0</v>
      </c>
      <c r="E165" s="10">
        <v>229290</v>
      </c>
      <c r="F165" s="10">
        <v>229290</v>
      </c>
      <c r="G165" s="11">
        <f t="shared" si="4"/>
        <v>0</v>
      </c>
      <c r="H165" s="85"/>
      <c r="I165" s="10">
        <v>0</v>
      </c>
      <c r="J165" s="10">
        <v>215240</v>
      </c>
      <c r="K165" s="10">
        <v>215240</v>
      </c>
      <c r="L165" s="69">
        <f t="shared" si="5"/>
        <v>0</v>
      </c>
      <c r="M165" s="85"/>
    </row>
    <row r="166" spans="1:13" s="4" customFormat="1" ht="17.25" customHeight="1" x14ac:dyDescent="0.2">
      <c r="A166" s="37" t="s">
        <v>69</v>
      </c>
      <c r="B166" s="12" t="s">
        <v>5</v>
      </c>
      <c r="C166" s="95" t="s">
        <v>261</v>
      </c>
      <c r="D166" s="11">
        <f>D167</f>
        <v>58832600</v>
      </c>
      <c r="E166" s="11">
        <f>E167</f>
        <v>57782800</v>
      </c>
      <c r="F166" s="11">
        <f>F167</f>
        <v>57782800</v>
      </c>
      <c r="G166" s="11">
        <f t="shared" si="4"/>
        <v>0</v>
      </c>
      <c r="H166" s="11"/>
      <c r="I166" s="11">
        <f>I167</f>
        <v>58768600</v>
      </c>
      <c r="J166" s="11">
        <f>J167</f>
        <v>59740500</v>
      </c>
      <c r="K166" s="11">
        <f>K167</f>
        <v>59740500</v>
      </c>
      <c r="L166" s="69">
        <f t="shared" si="5"/>
        <v>0</v>
      </c>
      <c r="M166" s="67"/>
    </row>
    <row r="167" spans="1:13" s="4" customFormat="1" ht="19.5" customHeight="1" x14ac:dyDescent="0.2">
      <c r="A167" s="37" t="s">
        <v>70</v>
      </c>
      <c r="B167" s="12" t="s">
        <v>5</v>
      </c>
      <c r="C167" s="95" t="s">
        <v>262</v>
      </c>
      <c r="D167" s="11">
        <f>SUM(D168:D171)</f>
        <v>58832600</v>
      </c>
      <c r="E167" s="11">
        <f>SUM(E168:E171)</f>
        <v>57782800</v>
      </c>
      <c r="F167" s="11">
        <f>SUM(F168:F171)</f>
        <v>57782800</v>
      </c>
      <c r="G167" s="11">
        <f t="shared" si="4"/>
        <v>0</v>
      </c>
      <c r="H167" s="11"/>
      <c r="I167" s="11">
        <f>SUM(I168:I171)</f>
        <v>58768600</v>
      </c>
      <c r="J167" s="11">
        <f>SUM(J168:J171)</f>
        <v>59740500</v>
      </c>
      <c r="K167" s="11">
        <f>SUM(K168:K171)</f>
        <v>59740500</v>
      </c>
      <c r="L167" s="69">
        <f t="shared" si="5"/>
        <v>0</v>
      </c>
      <c r="M167" s="67"/>
    </row>
    <row r="168" spans="1:13" s="4" customFormat="1" ht="60" x14ac:dyDescent="0.2">
      <c r="A168" s="70" t="s">
        <v>360</v>
      </c>
      <c r="B168" s="13" t="s">
        <v>85</v>
      </c>
      <c r="C168" s="96" t="s">
        <v>262</v>
      </c>
      <c r="D168" s="10">
        <v>34111800</v>
      </c>
      <c r="E168" s="10">
        <v>32615800</v>
      </c>
      <c r="F168" s="10">
        <v>32615800</v>
      </c>
      <c r="G168" s="11">
        <f t="shared" si="4"/>
        <v>0</v>
      </c>
      <c r="H168" s="85"/>
      <c r="I168" s="10">
        <v>34111800</v>
      </c>
      <c r="J168" s="10">
        <v>34640000</v>
      </c>
      <c r="K168" s="10">
        <v>34640000</v>
      </c>
      <c r="L168" s="69">
        <f t="shared" si="5"/>
        <v>0</v>
      </c>
      <c r="M168" s="85"/>
    </row>
    <row r="169" spans="1:13" s="4" customFormat="1" ht="34.5" customHeight="1" x14ac:dyDescent="0.2">
      <c r="A169" s="53" t="s">
        <v>131</v>
      </c>
      <c r="B169" s="13" t="s">
        <v>68</v>
      </c>
      <c r="C169" s="96" t="s">
        <v>262</v>
      </c>
      <c r="D169" s="10">
        <v>14851600</v>
      </c>
      <c r="E169" s="10">
        <v>14851600</v>
      </c>
      <c r="F169" s="10">
        <v>14851600</v>
      </c>
      <c r="G169" s="11">
        <f t="shared" si="4"/>
        <v>0</v>
      </c>
      <c r="H169" s="10"/>
      <c r="I169" s="10">
        <v>14851600</v>
      </c>
      <c r="J169" s="10">
        <v>14851600</v>
      </c>
      <c r="K169" s="10">
        <v>14851600</v>
      </c>
      <c r="L169" s="69">
        <f t="shared" si="5"/>
        <v>0</v>
      </c>
      <c r="M169" s="67"/>
    </row>
    <row r="170" spans="1:13" s="4" customFormat="1" ht="109.5" customHeight="1" x14ac:dyDescent="0.2">
      <c r="A170" s="55" t="s">
        <v>133</v>
      </c>
      <c r="B170" s="13" t="s">
        <v>68</v>
      </c>
      <c r="C170" s="96" t="s">
        <v>262</v>
      </c>
      <c r="D170" s="10">
        <v>3378200</v>
      </c>
      <c r="E170" s="10">
        <v>3378200</v>
      </c>
      <c r="F170" s="10">
        <v>3378200</v>
      </c>
      <c r="G170" s="11">
        <f t="shared" si="4"/>
        <v>0</v>
      </c>
      <c r="H170" s="10"/>
      <c r="I170" s="10">
        <v>3341500</v>
      </c>
      <c r="J170" s="10">
        <v>3341500</v>
      </c>
      <c r="K170" s="10">
        <v>3341500</v>
      </c>
      <c r="L170" s="69">
        <f t="shared" si="5"/>
        <v>0</v>
      </c>
      <c r="M170" s="67"/>
    </row>
    <row r="171" spans="1:13" s="4" customFormat="1" ht="106.5" customHeight="1" x14ac:dyDescent="0.2">
      <c r="A171" s="57" t="s">
        <v>132</v>
      </c>
      <c r="B171" s="13" t="s">
        <v>68</v>
      </c>
      <c r="C171" s="96" t="s">
        <v>262</v>
      </c>
      <c r="D171" s="10">
        <v>6491000</v>
      </c>
      <c r="E171" s="10">
        <v>6937200</v>
      </c>
      <c r="F171" s="10">
        <v>6937200</v>
      </c>
      <c r="G171" s="11">
        <f t="shared" si="4"/>
        <v>0</v>
      </c>
      <c r="H171" s="85"/>
      <c r="I171" s="10">
        <v>6463700</v>
      </c>
      <c r="J171" s="10">
        <v>6907400</v>
      </c>
      <c r="K171" s="10">
        <v>6907400</v>
      </c>
      <c r="L171" s="69">
        <f t="shared" si="5"/>
        <v>0</v>
      </c>
      <c r="M171" s="85"/>
    </row>
    <row r="172" spans="1:13" s="4" customFormat="1" ht="24" customHeight="1" x14ac:dyDescent="0.2">
      <c r="A172" s="37" t="s">
        <v>100</v>
      </c>
      <c r="B172" s="12" t="s">
        <v>5</v>
      </c>
      <c r="C172" s="95" t="s">
        <v>263</v>
      </c>
      <c r="D172" s="11">
        <f>D173+D182+D186+D184</f>
        <v>1161293400</v>
      </c>
      <c r="E172" s="11">
        <f>E173+E182+E186+E184</f>
        <v>1161176300</v>
      </c>
      <c r="F172" s="11">
        <f>F173+F182+F186+F184</f>
        <v>1161176300</v>
      </c>
      <c r="G172" s="11">
        <f t="shared" si="4"/>
        <v>0</v>
      </c>
      <c r="H172" s="11"/>
      <c r="I172" s="11">
        <f>I173+I182+I186+I184</f>
        <v>1161763700</v>
      </c>
      <c r="J172" s="11">
        <f>J173+J182+J186+J184</f>
        <v>1161646600</v>
      </c>
      <c r="K172" s="11">
        <f>K173+K182+K186+K184</f>
        <v>1161646600</v>
      </c>
      <c r="L172" s="69">
        <f t="shared" si="5"/>
        <v>0</v>
      </c>
      <c r="M172" s="67"/>
    </row>
    <row r="173" spans="1:13" s="4" customFormat="1" ht="30" customHeight="1" x14ac:dyDescent="0.2">
      <c r="A173" s="52" t="s">
        <v>71</v>
      </c>
      <c r="B173" s="34" t="s">
        <v>5</v>
      </c>
      <c r="C173" s="99" t="s">
        <v>264</v>
      </c>
      <c r="D173" s="11">
        <f>D174</f>
        <v>185216800</v>
      </c>
      <c r="E173" s="11">
        <f>E174</f>
        <v>185099700</v>
      </c>
      <c r="F173" s="11">
        <f>F174</f>
        <v>185099700</v>
      </c>
      <c r="G173" s="11">
        <f t="shared" si="4"/>
        <v>0</v>
      </c>
      <c r="H173" s="11"/>
      <c r="I173" s="11">
        <f>I174</f>
        <v>185819400</v>
      </c>
      <c r="J173" s="11">
        <f>J174</f>
        <v>185702300</v>
      </c>
      <c r="K173" s="11">
        <f>K174</f>
        <v>185702300</v>
      </c>
      <c r="L173" s="69">
        <f t="shared" si="5"/>
        <v>0</v>
      </c>
      <c r="M173" s="67"/>
    </row>
    <row r="174" spans="1:13" s="4" customFormat="1" ht="32.450000000000003" customHeight="1" x14ac:dyDescent="0.2">
      <c r="A174" s="52" t="s">
        <v>72</v>
      </c>
      <c r="B174" s="34" t="s">
        <v>5</v>
      </c>
      <c r="C174" s="99" t="s">
        <v>265</v>
      </c>
      <c r="D174" s="11">
        <f>SUM(D175:D181)</f>
        <v>185216800</v>
      </c>
      <c r="E174" s="11">
        <f>SUM(E175:E181)</f>
        <v>185099700</v>
      </c>
      <c r="F174" s="11">
        <f>SUM(F175:F181)</f>
        <v>185099700</v>
      </c>
      <c r="G174" s="11">
        <f t="shared" si="4"/>
        <v>0</v>
      </c>
      <c r="H174" s="11"/>
      <c r="I174" s="11">
        <f>SUM(I175:I181)</f>
        <v>185819400</v>
      </c>
      <c r="J174" s="11">
        <f>SUM(J175:J181)</f>
        <v>185702300</v>
      </c>
      <c r="K174" s="11">
        <f>SUM(K175:K181)</f>
        <v>185702300</v>
      </c>
      <c r="L174" s="69">
        <f t="shared" si="5"/>
        <v>0</v>
      </c>
      <c r="M174" s="67"/>
    </row>
    <row r="175" spans="1:13" ht="75" x14ac:dyDescent="0.2">
      <c r="A175" s="56" t="s">
        <v>266</v>
      </c>
      <c r="B175" s="33">
        <v>900</v>
      </c>
      <c r="C175" s="100" t="s">
        <v>265</v>
      </c>
      <c r="D175" s="10">
        <v>700</v>
      </c>
      <c r="E175" s="10">
        <v>700</v>
      </c>
      <c r="F175" s="10">
        <v>700</v>
      </c>
      <c r="G175" s="11">
        <f t="shared" si="4"/>
        <v>0</v>
      </c>
      <c r="H175" s="10"/>
      <c r="I175" s="10">
        <v>700</v>
      </c>
      <c r="J175" s="10">
        <v>700</v>
      </c>
      <c r="K175" s="10">
        <v>700</v>
      </c>
      <c r="L175" s="69">
        <f t="shared" si="5"/>
        <v>0</v>
      </c>
      <c r="M175" s="66"/>
    </row>
    <row r="176" spans="1:13" ht="45" x14ac:dyDescent="0.2">
      <c r="A176" s="56" t="s">
        <v>267</v>
      </c>
      <c r="B176" s="33">
        <v>900</v>
      </c>
      <c r="C176" s="100" t="s">
        <v>265</v>
      </c>
      <c r="D176" s="10">
        <v>1605000</v>
      </c>
      <c r="E176" s="10">
        <v>1605000</v>
      </c>
      <c r="F176" s="10">
        <v>1605000</v>
      </c>
      <c r="G176" s="11">
        <f t="shared" si="4"/>
        <v>0</v>
      </c>
      <c r="H176" s="10"/>
      <c r="I176" s="10">
        <v>1605000</v>
      </c>
      <c r="J176" s="10">
        <v>1605000</v>
      </c>
      <c r="K176" s="10">
        <v>1605000</v>
      </c>
      <c r="L176" s="69">
        <f t="shared" si="5"/>
        <v>0</v>
      </c>
      <c r="M176" s="66"/>
    </row>
    <row r="177" spans="1:13" ht="30" hidden="1" x14ac:dyDescent="0.2">
      <c r="A177" s="56" t="s">
        <v>268</v>
      </c>
      <c r="B177" s="33">
        <v>900</v>
      </c>
      <c r="C177" s="100" t="s">
        <v>265</v>
      </c>
      <c r="D177" s="10">
        <v>0</v>
      </c>
      <c r="E177" s="10">
        <v>0</v>
      </c>
      <c r="F177" s="10">
        <v>0</v>
      </c>
      <c r="G177" s="11">
        <f t="shared" si="4"/>
        <v>0</v>
      </c>
      <c r="H177" s="10"/>
      <c r="I177" s="10">
        <v>0</v>
      </c>
      <c r="J177" s="10">
        <v>0</v>
      </c>
      <c r="K177" s="10">
        <v>0</v>
      </c>
      <c r="L177" s="69">
        <f t="shared" si="5"/>
        <v>0</v>
      </c>
      <c r="M177" s="66"/>
    </row>
    <row r="178" spans="1:13" ht="45" x14ac:dyDescent="0.2">
      <c r="A178" s="54" t="s">
        <v>306</v>
      </c>
      <c r="B178" s="33">
        <v>902</v>
      </c>
      <c r="C178" s="100" t="s">
        <v>265</v>
      </c>
      <c r="D178" s="10">
        <v>8861300</v>
      </c>
      <c r="E178" s="10">
        <v>8861300</v>
      </c>
      <c r="F178" s="10">
        <v>8861300</v>
      </c>
      <c r="G178" s="11">
        <f t="shared" si="4"/>
        <v>0</v>
      </c>
      <c r="H178" s="10"/>
      <c r="I178" s="10">
        <v>8861300</v>
      </c>
      <c r="J178" s="10">
        <v>8861300</v>
      </c>
      <c r="K178" s="10">
        <v>8861300</v>
      </c>
      <c r="L178" s="69">
        <f t="shared" si="5"/>
        <v>0</v>
      </c>
      <c r="M178" s="66"/>
    </row>
    <row r="179" spans="1:13" ht="30" x14ac:dyDescent="0.2">
      <c r="A179" s="57" t="s">
        <v>269</v>
      </c>
      <c r="B179" s="33">
        <v>902</v>
      </c>
      <c r="C179" s="100" t="s">
        <v>265</v>
      </c>
      <c r="D179" s="10">
        <v>1237700</v>
      </c>
      <c r="E179" s="10">
        <v>1120600</v>
      </c>
      <c r="F179" s="10">
        <v>1120600</v>
      </c>
      <c r="G179" s="11">
        <f t="shared" si="4"/>
        <v>0</v>
      </c>
      <c r="H179" s="85"/>
      <c r="I179" s="10">
        <v>1237700</v>
      </c>
      <c r="J179" s="10">
        <v>1120600</v>
      </c>
      <c r="K179" s="10">
        <v>1120600</v>
      </c>
      <c r="L179" s="69">
        <f t="shared" si="5"/>
        <v>0</v>
      </c>
      <c r="M179" s="85"/>
    </row>
    <row r="180" spans="1:13" ht="80.25" customHeight="1" x14ac:dyDescent="0.2">
      <c r="A180" s="56" t="s">
        <v>270</v>
      </c>
      <c r="B180" s="33">
        <v>902</v>
      </c>
      <c r="C180" s="100" t="s">
        <v>265</v>
      </c>
      <c r="D180" s="10">
        <v>72200</v>
      </c>
      <c r="E180" s="10">
        <v>72200</v>
      </c>
      <c r="F180" s="10">
        <v>72200</v>
      </c>
      <c r="G180" s="11">
        <f t="shared" si="4"/>
        <v>0</v>
      </c>
      <c r="H180" s="10"/>
      <c r="I180" s="10">
        <v>72200</v>
      </c>
      <c r="J180" s="10">
        <v>72200</v>
      </c>
      <c r="K180" s="10">
        <v>72200</v>
      </c>
      <c r="L180" s="69">
        <f t="shared" si="5"/>
        <v>0</v>
      </c>
      <c r="M180" s="66"/>
    </row>
    <row r="181" spans="1:13" ht="63.75" customHeight="1" x14ac:dyDescent="0.2">
      <c r="A181" s="56" t="s">
        <v>271</v>
      </c>
      <c r="B181" s="33">
        <v>901</v>
      </c>
      <c r="C181" s="100" t="s">
        <v>265</v>
      </c>
      <c r="D181" s="10">
        <v>173439900</v>
      </c>
      <c r="E181" s="10">
        <v>173439900</v>
      </c>
      <c r="F181" s="10">
        <v>173439900</v>
      </c>
      <c r="G181" s="11">
        <f t="shared" si="4"/>
        <v>0</v>
      </c>
      <c r="H181" s="10"/>
      <c r="I181" s="10">
        <v>174042500</v>
      </c>
      <c r="J181" s="10">
        <v>174042500</v>
      </c>
      <c r="K181" s="10">
        <v>174042500</v>
      </c>
      <c r="L181" s="69">
        <f t="shared" si="5"/>
        <v>0</v>
      </c>
      <c r="M181" s="66"/>
    </row>
    <row r="182" spans="1:13" ht="71.25" x14ac:dyDescent="0.2">
      <c r="A182" s="58" t="s">
        <v>142</v>
      </c>
      <c r="B182" s="34" t="s">
        <v>5</v>
      </c>
      <c r="C182" s="101" t="s">
        <v>272</v>
      </c>
      <c r="D182" s="11">
        <f>D183</f>
        <v>140400</v>
      </c>
      <c r="E182" s="11">
        <f>E183</f>
        <v>140400</v>
      </c>
      <c r="F182" s="11">
        <f>F183</f>
        <v>140400</v>
      </c>
      <c r="G182" s="11">
        <f t="shared" si="4"/>
        <v>0</v>
      </c>
      <c r="H182" s="11"/>
      <c r="I182" s="11">
        <f>I183</f>
        <v>8100</v>
      </c>
      <c r="J182" s="11">
        <f>J183</f>
        <v>8100</v>
      </c>
      <c r="K182" s="11">
        <f>K183</f>
        <v>8100</v>
      </c>
      <c r="L182" s="69">
        <f t="shared" si="5"/>
        <v>0</v>
      </c>
      <c r="M182" s="66"/>
    </row>
    <row r="183" spans="1:13" ht="60" x14ac:dyDescent="0.2">
      <c r="A183" s="56" t="s">
        <v>134</v>
      </c>
      <c r="B183" s="33">
        <v>900</v>
      </c>
      <c r="C183" s="71" t="s">
        <v>273</v>
      </c>
      <c r="D183" s="10">
        <v>140400</v>
      </c>
      <c r="E183" s="10">
        <v>140400</v>
      </c>
      <c r="F183" s="10">
        <v>140400</v>
      </c>
      <c r="G183" s="11">
        <f t="shared" si="4"/>
        <v>0</v>
      </c>
      <c r="H183" s="10"/>
      <c r="I183" s="10">
        <v>8100</v>
      </c>
      <c r="J183" s="10">
        <v>8100</v>
      </c>
      <c r="K183" s="10">
        <v>8100</v>
      </c>
      <c r="L183" s="69">
        <f t="shared" si="5"/>
        <v>0</v>
      </c>
      <c r="M183" s="66"/>
    </row>
    <row r="184" spans="1:13" ht="28.5" x14ac:dyDescent="0.2">
      <c r="A184" s="58" t="s">
        <v>320</v>
      </c>
      <c r="B184" s="34" t="s">
        <v>5</v>
      </c>
      <c r="C184" s="101" t="s">
        <v>321</v>
      </c>
      <c r="D184" s="11">
        <f>D185</f>
        <v>6165800</v>
      </c>
      <c r="E184" s="11">
        <f>E185</f>
        <v>6165800</v>
      </c>
      <c r="F184" s="11">
        <f>F185</f>
        <v>6165800</v>
      </c>
      <c r="G184" s="11">
        <f t="shared" si="4"/>
        <v>0</v>
      </c>
      <c r="H184" s="11"/>
      <c r="I184" s="11">
        <f>I185</f>
        <v>6165800</v>
      </c>
      <c r="J184" s="11">
        <f>J185</f>
        <v>6165800</v>
      </c>
      <c r="K184" s="11">
        <f>K185</f>
        <v>6165800</v>
      </c>
      <c r="L184" s="69">
        <f t="shared" si="5"/>
        <v>0</v>
      </c>
      <c r="M184" s="66"/>
    </row>
    <row r="185" spans="1:13" ht="30" x14ac:dyDescent="0.2">
      <c r="A185" s="56" t="s">
        <v>322</v>
      </c>
      <c r="B185" s="33">
        <v>900</v>
      </c>
      <c r="C185" s="71" t="s">
        <v>323</v>
      </c>
      <c r="D185" s="10">
        <v>6165800</v>
      </c>
      <c r="E185" s="10">
        <v>6165800</v>
      </c>
      <c r="F185" s="10">
        <v>6165800</v>
      </c>
      <c r="G185" s="11">
        <f t="shared" si="4"/>
        <v>0</v>
      </c>
      <c r="H185" s="10"/>
      <c r="I185" s="10">
        <v>6165800</v>
      </c>
      <c r="J185" s="10">
        <v>6165800</v>
      </c>
      <c r="K185" s="10">
        <v>6165800</v>
      </c>
      <c r="L185" s="69">
        <f t="shared" si="5"/>
        <v>0</v>
      </c>
      <c r="M185" s="66"/>
    </row>
    <row r="186" spans="1:13" s="4" customFormat="1" ht="14.25" x14ac:dyDescent="0.2">
      <c r="A186" s="52" t="s">
        <v>73</v>
      </c>
      <c r="B186" s="34" t="s">
        <v>5</v>
      </c>
      <c r="C186" s="99" t="s">
        <v>274</v>
      </c>
      <c r="D186" s="11">
        <f>D187</f>
        <v>969770400</v>
      </c>
      <c r="E186" s="11">
        <f>E187</f>
        <v>969770400</v>
      </c>
      <c r="F186" s="11">
        <f>F187</f>
        <v>969770400</v>
      </c>
      <c r="G186" s="11">
        <f t="shared" si="4"/>
        <v>0</v>
      </c>
      <c r="H186" s="11"/>
      <c r="I186" s="11">
        <f>I187</f>
        <v>969770400</v>
      </c>
      <c r="J186" s="11">
        <f>J187</f>
        <v>969770400</v>
      </c>
      <c r="K186" s="11">
        <f>K187</f>
        <v>969770400</v>
      </c>
      <c r="L186" s="69">
        <f t="shared" si="5"/>
        <v>0</v>
      </c>
      <c r="M186" s="67"/>
    </row>
    <row r="187" spans="1:13" s="4" customFormat="1" ht="14.25" x14ac:dyDescent="0.2">
      <c r="A187" s="52" t="s">
        <v>74</v>
      </c>
      <c r="B187" s="34" t="s">
        <v>5</v>
      </c>
      <c r="C187" s="99" t="s">
        <v>275</v>
      </c>
      <c r="D187" s="11">
        <f>D188+D189</f>
        <v>969770400</v>
      </c>
      <c r="E187" s="11">
        <f>E188+E189</f>
        <v>969770400</v>
      </c>
      <c r="F187" s="11">
        <f>F188+F189</f>
        <v>969770400</v>
      </c>
      <c r="G187" s="11">
        <f t="shared" si="4"/>
        <v>0</v>
      </c>
      <c r="H187" s="11"/>
      <c r="I187" s="11">
        <f>I188+I189</f>
        <v>969770400</v>
      </c>
      <c r="J187" s="11">
        <f>J188+J189</f>
        <v>969770400</v>
      </c>
      <c r="K187" s="11">
        <f>K188+K189</f>
        <v>969770400</v>
      </c>
      <c r="L187" s="69">
        <f t="shared" si="5"/>
        <v>0</v>
      </c>
      <c r="M187" s="67"/>
    </row>
    <row r="188" spans="1:13" ht="90" x14ac:dyDescent="0.2">
      <c r="A188" s="29" t="s">
        <v>276</v>
      </c>
      <c r="B188" s="33">
        <v>902</v>
      </c>
      <c r="C188" s="100" t="s">
        <v>275</v>
      </c>
      <c r="D188" s="10">
        <v>650067900</v>
      </c>
      <c r="E188" s="10">
        <v>650067900</v>
      </c>
      <c r="F188" s="10">
        <v>650067900</v>
      </c>
      <c r="G188" s="11">
        <f t="shared" si="4"/>
        <v>0</v>
      </c>
      <c r="H188" s="10"/>
      <c r="I188" s="10">
        <v>650067900</v>
      </c>
      <c r="J188" s="10">
        <v>650067900</v>
      </c>
      <c r="K188" s="10">
        <v>650067900</v>
      </c>
      <c r="L188" s="69">
        <f t="shared" si="5"/>
        <v>0</v>
      </c>
      <c r="M188" s="66"/>
    </row>
    <row r="189" spans="1:13" ht="60" x14ac:dyDescent="0.2">
      <c r="A189" s="29" t="s">
        <v>277</v>
      </c>
      <c r="B189" s="33">
        <v>902</v>
      </c>
      <c r="C189" s="100" t="s">
        <v>275</v>
      </c>
      <c r="D189" s="10">
        <v>319702500</v>
      </c>
      <c r="E189" s="10">
        <v>319702500</v>
      </c>
      <c r="F189" s="10">
        <v>319702500</v>
      </c>
      <c r="G189" s="11">
        <f t="shared" si="4"/>
        <v>0</v>
      </c>
      <c r="H189" s="10"/>
      <c r="I189" s="10">
        <v>319702500</v>
      </c>
      <c r="J189" s="10">
        <v>319702500</v>
      </c>
      <c r="K189" s="10">
        <v>319702500</v>
      </c>
      <c r="L189" s="69">
        <f t="shared" si="5"/>
        <v>0</v>
      </c>
      <c r="M189" s="66"/>
    </row>
    <row r="190" spans="1:13" s="4" customFormat="1" ht="14.25" x14ac:dyDescent="0.2">
      <c r="A190" s="52" t="s">
        <v>75</v>
      </c>
      <c r="B190" s="62" t="s">
        <v>5</v>
      </c>
      <c r="C190" s="99" t="s">
        <v>278</v>
      </c>
      <c r="D190" s="11">
        <f>D191+D197+D199+D201</f>
        <v>12523843.629999999</v>
      </c>
      <c r="E190" s="11">
        <f>E191+E197+E199+E201</f>
        <v>73073477.480000004</v>
      </c>
      <c r="F190" s="11">
        <f>F191+F197+F199+F201</f>
        <v>73073477.480000004</v>
      </c>
      <c r="G190" s="11">
        <f t="shared" si="4"/>
        <v>0</v>
      </c>
      <c r="H190" s="11"/>
      <c r="I190" s="11">
        <f>I191+I197+I199+I201</f>
        <v>0</v>
      </c>
      <c r="J190" s="11">
        <f>J191+J197+J199+J201</f>
        <v>60773800</v>
      </c>
      <c r="K190" s="11">
        <f>K191+K197+K199+K201</f>
        <v>60773800</v>
      </c>
      <c r="L190" s="69">
        <f t="shared" si="5"/>
        <v>0</v>
      </c>
      <c r="M190" s="67"/>
    </row>
    <row r="191" spans="1:13" s="4" customFormat="1" ht="45.6" customHeight="1" x14ac:dyDescent="0.2">
      <c r="A191" s="37" t="s">
        <v>76</v>
      </c>
      <c r="B191" s="60" t="s">
        <v>5</v>
      </c>
      <c r="C191" s="95" t="s">
        <v>279</v>
      </c>
      <c r="D191" s="11">
        <f>D192</f>
        <v>12523843.629999999</v>
      </c>
      <c r="E191" s="11">
        <f>E192</f>
        <v>12364477.48</v>
      </c>
      <c r="F191" s="11">
        <f>F192</f>
        <v>12364477.48</v>
      </c>
      <c r="G191" s="11">
        <f t="shared" si="4"/>
        <v>0</v>
      </c>
      <c r="H191" s="11"/>
      <c r="I191" s="11">
        <f>I192</f>
        <v>0</v>
      </c>
      <c r="J191" s="11">
        <f>J192</f>
        <v>0</v>
      </c>
      <c r="K191" s="11">
        <f>K192</f>
        <v>0</v>
      </c>
      <c r="L191" s="69">
        <f t="shared" si="5"/>
        <v>0</v>
      </c>
      <c r="M191" s="67"/>
    </row>
    <row r="192" spans="1:13" s="4" customFormat="1" ht="55.15" customHeight="1" x14ac:dyDescent="0.2">
      <c r="A192" s="37" t="s">
        <v>77</v>
      </c>
      <c r="B192" s="12" t="s">
        <v>5</v>
      </c>
      <c r="C192" s="95" t="s">
        <v>280</v>
      </c>
      <c r="D192" s="11">
        <f>SUM(D193:D196)</f>
        <v>12523843.629999999</v>
      </c>
      <c r="E192" s="11">
        <f>SUM(E193:E196)</f>
        <v>12364477.48</v>
      </c>
      <c r="F192" s="11">
        <f>SUM(F193:F196)</f>
        <v>12364477.48</v>
      </c>
      <c r="G192" s="11">
        <f t="shared" si="4"/>
        <v>0</v>
      </c>
      <c r="H192" s="11"/>
      <c r="I192" s="11">
        <f>SUM(I193:I196)</f>
        <v>0</v>
      </c>
      <c r="J192" s="11">
        <f>SUM(J193:J196)</f>
        <v>0</v>
      </c>
      <c r="K192" s="11">
        <f>SUM(K193:K196)</f>
        <v>0</v>
      </c>
      <c r="L192" s="69">
        <f t="shared" si="5"/>
        <v>0</v>
      </c>
      <c r="M192" s="67"/>
    </row>
    <row r="193" spans="1:13" ht="90" x14ac:dyDescent="0.2">
      <c r="A193" s="29" t="s">
        <v>324</v>
      </c>
      <c r="B193" s="33">
        <v>900</v>
      </c>
      <c r="C193" s="96" t="s">
        <v>280</v>
      </c>
      <c r="D193" s="10">
        <v>3397362.87</v>
      </c>
      <c r="E193" s="10">
        <v>3397362.87</v>
      </c>
      <c r="F193" s="10">
        <v>3397362.87</v>
      </c>
      <c r="G193" s="11">
        <f t="shared" si="4"/>
        <v>0</v>
      </c>
      <c r="H193" s="10"/>
      <c r="I193" s="10">
        <v>0</v>
      </c>
      <c r="J193" s="10">
        <v>0</v>
      </c>
      <c r="K193" s="10">
        <v>0</v>
      </c>
      <c r="L193" s="69">
        <f t="shared" si="5"/>
        <v>0</v>
      </c>
      <c r="M193" s="66"/>
    </row>
    <row r="194" spans="1:13" ht="105" x14ac:dyDescent="0.2">
      <c r="A194" s="57" t="s">
        <v>354</v>
      </c>
      <c r="B194" s="33">
        <v>900</v>
      </c>
      <c r="C194" s="96" t="s">
        <v>280</v>
      </c>
      <c r="D194" s="10">
        <v>1160479.72</v>
      </c>
      <c r="E194" s="10">
        <v>1001113.57</v>
      </c>
      <c r="F194" s="10">
        <v>1001113.57</v>
      </c>
      <c r="G194" s="11">
        <f t="shared" si="4"/>
        <v>0</v>
      </c>
      <c r="H194" s="82"/>
      <c r="I194" s="10">
        <v>0</v>
      </c>
      <c r="J194" s="10">
        <v>0</v>
      </c>
      <c r="K194" s="10">
        <v>0</v>
      </c>
      <c r="L194" s="69">
        <f t="shared" si="5"/>
        <v>0</v>
      </c>
      <c r="M194" s="66"/>
    </row>
    <row r="195" spans="1:13" hidden="1" x14ac:dyDescent="0.2">
      <c r="A195" s="59" t="s">
        <v>305</v>
      </c>
      <c r="B195" s="33">
        <v>900</v>
      </c>
      <c r="C195" s="96" t="s">
        <v>280</v>
      </c>
      <c r="D195" s="10">
        <v>0</v>
      </c>
      <c r="E195" s="10">
        <v>0</v>
      </c>
      <c r="F195" s="10">
        <v>0</v>
      </c>
      <c r="G195" s="11">
        <f t="shared" si="4"/>
        <v>0</v>
      </c>
      <c r="H195" s="10"/>
      <c r="I195" s="10">
        <v>0</v>
      </c>
      <c r="J195" s="10">
        <v>0</v>
      </c>
      <c r="K195" s="10">
        <v>0</v>
      </c>
      <c r="L195" s="69">
        <f t="shared" si="5"/>
        <v>0</v>
      </c>
      <c r="M195" s="66"/>
    </row>
    <row r="196" spans="1:13" ht="61.5" customHeight="1" x14ac:dyDescent="0.2">
      <c r="A196" s="56" t="s">
        <v>288</v>
      </c>
      <c r="B196" s="33">
        <v>901</v>
      </c>
      <c r="C196" s="96" t="s">
        <v>280</v>
      </c>
      <c r="D196" s="10">
        <v>7966001.04</v>
      </c>
      <c r="E196" s="10">
        <v>7966001.04</v>
      </c>
      <c r="F196" s="10">
        <v>7966001.04</v>
      </c>
      <c r="G196" s="11">
        <f t="shared" si="4"/>
        <v>0</v>
      </c>
      <c r="H196" s="10"/>
      <c r="I196" s="10">
        <v>0</v>
      </c>
      <c r="J196" s="10">
        <v>0</v>
      </c>
      <c r="K196" s="10">
        <v>0</v>
      </c>
      <c r="L196" s="69">
        <f t="shared" si="5"/>
        <v>0</v>
      </c>
      <c r="M196" s="66"/>
    </row>
    <row r="197" spans="1:13" s="4" customFormat="1" ht="61.5" customHeight="1" x14ac:dyDescent="0.2">
      <c r="A197" s="116" t="s">
        <v>344</v>
      </c>
      <c r="B197" s="34" t="s">
        <v>5</v>
      </c>
      <c r="C197" s="114" t="s">
        <v>345</v>
      </c>
      <c r="D197" s="11">
        <f>D198</f>
        <v>0</v>
      </c>
      <c r="E197" s="11">
        <f>E198</f>
        <v>2894700</v>
      </c>
      <c r="F197" s="11">
        <f>F198</f>
        <v>2894700</v>
      </c>
      <c r="G197" s="11">
        <f t="shared" si="4"/>
        <v>0</v>
      </c>
      <c r="H197" s="11"/>
      <c r="I197" s="11">
        <f>I198</f>
        <v>0</v>
      </c>
      <c r="J197" s="11">
        <f>J198</f>
        <v>2947200</v>
      </c>
      <c r="K197" s="11">
        <f>K198</f>
        <v>2947200</v>
      </c>
      <c r="L197" s="69">
        <f t="shared" si="5"/>
        <v>0</v>
      </c>
      <c r="M197" s="67"/>
    </row>
    <row r="198" spans="1:13" ht="75" x14ac:dyDescent="0.2">
      <c r="A198" s="117" t="s">
        <v>346</v>
      </c>
      <c r="B198" s="35" t="s">
        <v>68</v>
      </c>
      <c r="C198" s="115" t="s">
        <v>347</v>
      </c>
      <c r="D198" s="10">
        <v>0</v>
      </c>
      <c r="E198" s="10">
        <v>2894700</v>
      </c>
      <c r="F198" s="10">
        <v>2894700</v>
      </c>
      <c r="G198" s="11">
        <f t="shared" si="4"/>
        <v>0</v>
      </c>
      <c r="H198" s="118"/>
      <c r="I198" s="10">
        <v>0</v>
      </c>
      <c r="J198" s="10">
        <v>2947200</v>
      </c>
      <c r="K198" s="10">
        <v>2947200</v>
      </c>
      <c r="L198" s="69">
        <f t="shared" si="5"/>
        <v>0</v>
      </c>
      <c r="M198" s="118"/>
    </row>
    <row r="199" spans="1:13" s="4" customFormat="1" ht="132" customHeight="1" x14ac:dyDescent="0.2">
      <c r="A199" s="116" t="s">
        <v>348</v>
      </c>
      <c r="B199" s="34" t="s">
        <v>5</v>
      </c>
      <c r="C199" s="114" t="s">
        <v>349</v>
      </c>
      <c r="D199" s="11">
        <f>D200</f>
        <v>0</v>
      </c>
      <c r="E199" s="11">
        <f>E200</f>
        <v>937400</v>
      </c>
      <c r="F199" s="11">
        <f>F200</f>
        <v>937400</v>
      </c>
      <c r="G199" s="11">
        <f t="shared" si="4"/>
        <v>0</v>
      </c>
      <c r="H199" s="11"/>
      <c r="I199" s="11">
        <f>I200</f>
        <v>0</v>
      </c>
      <c r="J199" s="11">
        <f>J200</f>
        <v>937400</v>
      </c>
      <c r="K199" s="11">
        <f>K200</f>
        <v>937400</v>
      </c>
      <c r="L199" s="69">
        <f t="shared" si="5"/>
        <v>0</v>
      </c>
      <c r="M199" s="67"/>
    </row>
    <row r="200" spans="1:13" ht="135" x14ac:dyDescent="0.2">
      <c r="A200" s="117" t="s">
        <v>350</v>
      </c>
      <c r="B200" s="35" t="s">
        <v>68</v>
      </c>
      <c r="C200" s="115" t="s">
        <v>351</v>
      </c>
      <c r="D200" s="10">
        <v>0</v>
      </c>
      <c r="E200" s="10">
        <v>937400</v>
      </c>
      <c r="F200" s="10">
        <v>937400</v>
      </c>
      <c r="G200" s="11">
        <f t="shared" si="4"/>
        <v>0</v>
      </c>
      <c r="H200" s="85"/>
      <c r="I200" s="10">
        <v>0</v>
      </c>
      <c r="J200" s="10">
        <v>937400</v>
      </c>
      <c r="K200" s="10">
        <v>937400</v>
      </c>
      <c r="L200" s="69">
        <f t="shared" si="5"/>
        <v>0</v>
      </c>
      <c r="M200" s="85"/>
    </row>
    <row r="201" spans="1:13" ht="99.75" x14ac:dyDescent="0.2">
      <c r="A201" s="116" t="s">
        <v>352</v>
      </c>
      <c r="B201" s="34" t="s">
        <v>5</v>
      </c>
      <c r="C201" s="34" t="s">
        <v>287</v>
      </c>
      <c r="D201" s="11">
        <f>D202</f>
        <v>0</v>
      </c>
      <c r="E201" s="11">
        <f>E202</f>
        <v>56876900</v>
      </c>
      <c r="F201" s="11">
        <f>F202</f>
        <v>56876900</v>
      </c>
      <c r="G201" s="11">
        <f t="shared" ref="G201:G209" si="6">F201-E201</f>
        <v>0</v>
      </c>
      <c r="H201" s="11"/>
      <c r="I201" s="11">
        <f>I202</f>
        <v>0</v>
      </c>
      <c r="J201" s="11">
        <f>J202</f>
        <v>56889200</v>
      </c>
      <c r="K201" s="11">
        <f>K202</f>
        <v>56889200</v>
      </c>
      <c r="L201" s="69">
        <f t="shared" ref="L201:L209" si="7">K201-J201</f>
        <v>0</v>
      </c>
      <c r="M201" s="66"/>
    </row>
    <row r="202" spans="1:13" ht="120" x14ac:dyDescent="0.2">
      <c r="A202" s="117" t="s">
        <v>353</v>
      </c>
      <c r="B202" s="35" t="s">
        <v>68</v>
      </c>
      <c r="C202" s="35" t="s">
        <v>286</v>
      </c>
      <c r="D202" s="10">
        <v>0</v>
      </c>
      <c r="E202" s="10">
        <v>56876900</v>
      </c>
      <c r="F202" s="10">
        <v>56876900</v>
      </c>
      <c r="G202" s="11">
        <f t="shared" si="6"/>
        <v>0</v>
      </c>
      <c r="H202" s="82"/>
      <c r="I202" s="10">
        <v>0</v>
      </c>
      <c r="J202" s="10">
        <v>56889200</v>
      </c>
      <c r="K202" s="10">
        <v>56889200</v>
      </c>
      <c r="L202" s="69">
        <f t="shared" si="7"/>
        <v>0</v>
      </c>
      <c r="M202" s="82"/>
    </row>
    <row r="203" spans="1:13" ht="18.600000000000001" hidden="1" customHeight="1" x14ac:dyDescent="0.2">
      <c r="A203" s="14" t="s">
        <v>145</v>
      </c>
      <c r="B203" s="34" t="s">
        <v>5</v>
      </c>
      <c r="C203" s="101" t="s">
        <v>285</v>
      </c>
      <c r="D203" s="11">
        <f>D204</f>
        <v>0</v>
      </c>
      <c r="E203" s="11">
        <f>E204</f>
        <v>0</v>
      </c>
      <c r="F203" s="11">
        <f>F204</f>
        <v>0</v>
      </c>
      <c r="G203" s="11">
        <f t="shared" si="6"/>
        <v>0</v>
      </c>
      <c r="H203" s="11"/>
      <c r="I203" s="11">
        <f>I204</f>
        <v>0</v>
      </c>
      <c r="J203" s="11">
        <f>J204</f>
        <v>0</v>
      </c>
      <c r="K203" s="11">
        <f>K204</f>
        <v>0</v>
      </c>
      <c r="L203" s="69">
        <f t="shared" si="7"/>
        <v>0</v>
      </c>
      <c r="M203" s="66"/>
    </row>
    <row r="204" spans="1:13" ht="20.45" hidden="1" customHeight="1" x14ac:dyDescent="0.2">
      <c r="A204" s="14" t="s">
        <v>146</v>
      </c>
      <c r="B204" s="34" t="s">
        <v>5</v>
      </c>
      <c r="C204" s="101" t="s">
        <v>284</v>
      </c>
      <c r="D204" s="11">
        <f>D205</f>
        <v>0</v>
      </c>
      <c r="E204" s="11">
        <f>E205</f>
        <v>0</v>
      </c>
      <c r="F204" s="11">
        <f>F205</f>
        <v>0</v>
      </c>
      <c r="G204" s="11">
        <f t="shared" si="6"/>
        <v>0</v>
      </c>
      <c r="H204" s="11"/>
      <c r="I204" s="11">
        <f>I205</f>
        <v>0</v>
      </c>
      <c r="J204" s="11">
        <f>J205</f>
        <v>0</v>
      </c>
      <c r="K204" s="11">
        <f>K205</f>
        <v>0</v>
      </c>
      <c r="L204" s="69">
        <f t="shared" si="7"/>
        <v>0</v>
      </c>
      <c r="M204" s="66"/>
    </row>
    <row r="205" spans="1:13" ht="57" hidden="1" customHeight="1" x14ac:dyDescent="0.2">
      <c r="A205" s="15" t="s">
        <v>147</v>
      </c>
      <c r="B205" s="35" t="s">
        <v>85</v>
      </c>
      <c r="C205" s="71" t="s">
        <v>283</v>
      </c>
      <c r="D205" s="10">
        <v>0</v>
      </c>
      <c r="E205" s="10">
        <v>0</v>
      </c>
      <c r="F205" s="10">
        <v>0</v>
      </c>
      <c r="G205" s="11">
        <f t="shared" si="6"/>
        <v>0</v>
      </c>
      <c r="H205" s="10"/>
      <c r="I205" s="10">
        <v>0</v>
      </c>
      <c r="J205" s="10">
        <v>0</v>
      </c>
      <c r="K205" s="10">
        <v>0</v>
      </c>
      <c r="L205" s="69">
        <f t="shared" si="7"/>
        <v>0</v>
      </c>
      <c r="M205" s="66"/>
    </row>
    <row r="206" spans="1:13" s="4" customFormat="1" ht="42.75" hidden="1" x14ac:dyDescent="0.2">
      <c r="A206" s="14" t="s">
        <v>78</v>
      </c>
      <c r="B206" s="12" t="s">
        <v>5</v>
      </c>
      <c r="C206" s="102" t="s">
        <v>282</v>
      </c>
      <c r="D206" s="11">
        <f>D207+D208</f>
        <v>0</v>
      </c>
      <c r="E206" s="11">
        <f>E207+E208</f>
        <v>0</v>
      </c>
      <c r="F206" s="11">
        <f>F207+F208</f>
        <v>0</v>
      </c>
      <c r="G206" s="11">
        <f t="shared" si="6"/>
        <v>0</v>
      </c>
      <c r="H206" s="11"/>
      <c r="I206" s="11">
        <f>I207+I208</f>
        <v>0</v>
      </c>
      <c r="J206" s="11">
        <f>J207+J208</f>
        <v>0</v>
      </c>
      <c r="K206" s="11">
        <f>K207+K208</f>
        <v>0</v>
      </c>
      <c r="L206" s="69">
        <f t="shared" si="7"/>
        <v>0</v>
      </c>
      <c r="M206" s="67"/>
    </row>
    <row r="207" spans="1:13" ht="45" hidden="1" x14ac:dyDescent="0.2">
      <c r="A207" s="15" t="s">
        <v>105</v>
      </c>
      <c r="B207" s="13" t="s">
        <v>85</v>
      </c>
      <c r="C207" s="103" t="s">
        <v>281</v>
      </c>
      <c r="D207" s="10">
        <v>0</v>
      </c>
      <c r="E207" s="10">
        <v>0</v>
      </c>
      <c r="F207" s="10">
        <v>0</v>
      </c>
      <c r="G207" s="11">
        <f t="shared" si="6"/>
        <v>0</v>
      </c>
      <c r="H207" s="10"/>
      <c r="I207" s="10">
        <v>0</v>
      </c>
      <c r="J207" s="10">
        <v>0</v>
      </c>
      <c r="K207" s="10">
        <v>0</v>
      </c>
      <c r="L207" s="69">
        <f t="shared" si="7"/>
        <v>0</v>
      </c>
      <c r="M207" s="66"/>
    </row>
    <row r="208" spans="1:13" ht="45" hidden="1" x14ac:dyDescent="0.2">
      <c r="A208" s="15" t="s">
        <v>105</v>
      </c>
      <c r="B208" s="13" t="s">
        <v>68</v>
      </c>
      <c r="C208" s="103" t="s">
        <v>281</v>
      </c>
      <c r="D208" s="10">
        <v>0</v>
      </c>
      <c r="E208" s="10">
        <v>0</v>
      </c>
      <c r="F208" s="10">
        <v>0</v>
      </c>
      <c r="G208" s="11">
        <f t="shared" si="6"/>
        <v>0</v>
      </c>
      <c r="H208" s="10"/>
      <c r="I208" s="10">
        <v>0</v>
      </c>
      <c r="J208" s="10">
        <v>0</v>
      </c>
      <c r="K208" s="10">
        <v>0</v>
      </c>
      <c r="L208" s="69">
        <f t="shared" si="7"/>
        <v>0</v>
      </c>
      <c r="M208" s="66"/>
    </row>
    <row r="209" spans="1:13" s="4" customFormat="1" ht="14.25" x14ac:dyDescent="0.2">
      <c r="A209" s="37" t="s">
        <v>289</v>
      </c>
      <c r="B209" s="63"/>
      <c r="C209" s="104"/>
      <c r="D209" s="11">
        <f>D8+D147</f>
        <v>1793065739.6200001</v>
      </c>
      <c r="E209" s="11">
        <f>E8+E147</f>
        <v>2147000663.47</v>
      </c>
      <c r="F209" s="11">
        <f>F8+F147</f>
        <v>2073871163.47</v>
      </c>
      <c r="G209" s="11">
        <f t="shared" si="6"/>
        <v>-73129500</v>
      </c>
      <c r="H209" s="11"/>
      <c r="I209" s="11">
        <f>I8+I147</f>
        <v>1761594578.01</v>
      </c>
      <c r="J209" s="11">
        <f>J8+J147</f>
        <v>2014536318.01</v>
      </c>
      <c r="K209" s="11">
        <f>K8+K147</f>
        <v>1946338818.01</v>
      </c>
      <c r="L209" s="69">
        <f t="shared" si="7"/>
        <v>-68197500</v>
      </c>
      <c r="M209" s="67"/>
    </row>
    <row r="210" spans="1:13" x14ac:dyDescent="0.2">
      <c r="A210" s="8"/>
      <c r="C210" s="2"/>
    </row>
    <row r="211" spans="1:13" ht="24.75" customHeight="1" x14ac:dyDescent="0.25">
      <c r="A211" s="16"/>
      <c r="B211" s="16"/>
      <c r="C211" s="81"/>
      <c r="D211" s="17"/>
      <c r="E211" s="17"/>
      <c r="F211" s="17"/>
      <c r="G211" s="17"/>
      <c r="H211" s="17"/>
      <c r="I211" s="23"/>
      <c r="J211" s="23"/>
      <c r="K211" s="23"/>
    </row>
    <row r="212" spans="1:13" ht="15.75" x14ac:dyDescent="0.25">
      <c r="A212" s="72" t="s">
        <v>334</v>
      </c>
      <c r="B212" s="72"/>
      <c r="C212" s="73" t="s">
        <v>335</v>
      </c>
      <c r="D212" s="73"/>
      <c r="E212" s="74"/>
      <c r="F212" s="74" t="s">
        <v>336</v>
      </c>
      <c r="G212" s="74"/>
      <c r="H212" s="17"/>
      <c r="I212" s="23"/>
      <c r="J212" s="23"/>
      <c r="K212" s="23"/>
    </row>
    <row r="213" spans="1:13" ht="15.75" x14ac:dyDescent="0.25">
      <c r="A213" s="72" t="s">
        <v>337</v>
      </c>
      <c r="B213" s="72"/>
      <c r="C213" s="105"/>
      <c r="D213" s="73"/>
      <c r="E213" s="23"/>
      <c r="F213" s="23"/>
      <c r="G213" s="23"/>
      <c r="H213" s="17"/>
      <c r="I213" s="23"/>
      <c r="J213" s="23"/>
      <c r="K213" s="23"/>
    </row>
    <row r="214" spans="1:13" ht="15.75" x14ac:dyDescent="0.25">
      <c r="A214" s="72"/>
      <c r="B214" s="72"/>
      <c r="C214" s="105"/>
      <c r="D214" s="73"/>
      <c r="E214" s="75"/>
      <c r="F214" s="75"/>
      <c r="G214" s="75"/>
      <c r="H214" s="17"/>
      <c r="I214" s="24"/>
      <c r="J214" s="24"/>
      <c r="K214" s="24"/>
    </row>
    <row r="215" spans="1:13" ht="15.75" hidden="1" x14ac:dyDescent="0.25">
      <c r="A215" s="76"/>
      <c r="B215" s="77"/>
      <c r="C215" s="106"/>
      <c r="D215" s="73"/>
      <c r="E215" s="78"/>
      <c r="F215" s="78"/>
      <c r="G215" s="78"/>
      <c r="H215" s="17"/>
      <c r="I215" s="24"/>
      <c r="J215" s="24"/>
      <c r="K215" s="24"/>
    </row>
    <row r="216" spans="1:13" ht="16.5" customHeight="1" x14ac:dyDescent="0.25">
      <c r="A216" s="76"/>
      <c r="B216" s="77"/>
      <c r="C216" s="106"/>
      <c r="D216" s="73"/>
      <c r="E216" s="78"/>
      <c r="F216" s="78"/>
      <c r="G216" s="78"/>
      <c r="H216" s="17"/>
      <c r="I216" s="25"/>
      <c r="J216" s="25"/>
      <c r="K216" s="25"/>
    </row>
    <row r="217" spans="1:13" ht="31.5" x14ac:dyDescent="0.25">
      <c r="A217" s="79" t="s">
        <v>338</v>
      </c>
      <c r="B217" s="77"/>
      <c r="C217" s="107" t="s">
        <v>339</v>
      </c>
      <c r="D217" s="73"/>
      <c r="E217" s="80"/>
      <c r="F217" s="80" t="s">
        <v>340</v>
      </c>
      <c r="G217" s="80"/>
    </row>
    <row r="218" spans="1:13" x14ac:dyDescent="0.2">
      <c r="A218" s="9"/>
      <c r="C218" s="2"/>
    </row>
    <row r="219" spans="1:13" x14ac:dyDescent="0.2">
      <c r="C219" s="2"/>
    </row>
    <row r="220" spans="1:13" x14ac:dyDescent="0.2">
      <c r="C220" s="2"/>
    </row>
    <row r="221" spans="1:13" x14ac:dyDescent="0.2">
      <c r="A221" s="9"/>
      <c r="C221" s="2"/>
    </row>
    <row r="222" spans="1:13" x14ac:dyDescent="0.2">
      <c r="C222" s="2"/>
    </row>
    <row r="223" spans="1:13" x14ac:dyDescent="0.2">
      <c r="C223" s="2"/>
    </row>
    <row r="224" spans="1:13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ht="12.75" customHeight="1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ht="12.75" customHeight="1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  <row r="4521" spans="3:3" x14ac:dyDescent="0.2">
      <c r="C4521" s="2"/>
    </row>
    <row r="4522" spans="3:3" x14ac:dyDescent="0.2">
      <c r="C4522" s="2"/>
    </row>
    <row r="4523" spans="3:3" x14ac:dyDescent="0.2">
      <c r="C4523" s="2"/>
    </row>
  </sheetData>
  <mergeCells count="6">
    <mergeCell ref="A3:M3"/>
    <mergeCell ref="A6:A7"/>
    <mergeCell ref="B6:B7"/>
    <mergeCell ref="C6:C7"/>
    <mergeCell ref="D6:H6"/>
    <mergeCell ref="I6:M6"/>
  </mergeCells>
  <pageMargins left="0.33" right="0.19685039370078741" top="0.2" bottom="0.17" header="0.34" footer="0.17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гг.</vt:lpstr>
      <vt:lpstr>'2026-2027 гг.'!Заголовки_для_печати</vt:lpstr>
      <vt:lpstr>'2026-2027 гг.'!Область_печати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econ11</cp:lastModifiedBy>
  <cp:lastPrinted>2025-05-26T05:52:09Z</cp:lastPrinted>
  <dcterms:created xsi:type="dcterms:W3CDTF">2012-11-06T06:51:37Z</dcterms:created>
  <dcterms:modified xsi:type="dcterms:W3CDTF">2025-05-26T05:52:10Z</dcterms:modified>
</cp:coreProperties>
</file>