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35"/>
  </bookViews>
  <sheets>
    <sheet name="РО изм" sheetId="6" r:id="rId1"/>
  </sheets>
  <definedNames>
    <definedName name="_xlnm.Print_Area" localSheetId="0">'РО изм'!$A$1:$H$63</definedName>
  </definedNames>
  <calcPr calcId="144525"/>
</workbook>
</file>

<file path=xl/calcChain.xml><?xml version="1.0" encoding="utf-8"?>
<calcChain xmlns="http://schemas.openxmlformats.org/spreadsheetml/2006/main">
  <c r="F54" i="6" l="1"/>
  <c r="F33" i="6"/>
  <c r="F32" i="6"/>
  <c r="F31" i="6"/>
  <c r="F30" i="6"/>
  <c r="F29" i="6"/>
  <c r="F23" i="6" l="1"/>
  <c r="F22" i="6"/>
  <c r="F21" i="6"/>
  <c r="F17" i="6" l="1"/>
  <c r="F16" i="6"/>
  <c r="F14" i="6"/>
  <c r="F12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<sst xmlns="http://schemas.openxmlformats.org/spreadsheetml/2006/main" count="85" uniqueCount="75">
  <si>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</si>
  <si>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</si>
  <si>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</si>
  <si>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</si>
  <si>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</si>
  <si>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</si>
  <si>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</si>
  <si>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</si>
  <si>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</si>
  <si>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</si>
  <si>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</si>
  <si>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</si>
  <si>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</si>
  <si>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</si>
  <si>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</si>
  <si>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</si>
  <si>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</si>
  <si>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</si>
  <si>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</si>
  <si>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</si>
  <si>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</si>
  <si>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</si>
  <si>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</si>
  <si>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</si>
  <si>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</si>
  <si>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</si>
  <si>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</si>
  <si>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</si>
  <si>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</si>
  <si>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</si>
  <si>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</si>
  <si>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</si>
  <si>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</si>
  <si>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</si>
  <si>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</si>
  <si>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</si>
  <si>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</si>
  <si>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</si>
  <si>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</si>
  <si>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</si>
  <si>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</si>
  <si>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</si>
  <si>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</si>
  <si>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</si>
  <si>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</si>
  <si>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</si>
  <si>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</si>
  <si>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</si>
  <si>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</si>
  <si>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</si>
  <si>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</si>
  <si>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</si>
  <si>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</si>
  <si>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</si>
  <si>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</si>
  <si>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</si>
  <si>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</si>
  <si>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</si>
  <si>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</si>
  <si>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</si>
  <si>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</si>
  <si>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</si>
  <si>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</si>
  <si>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</si>
  <si>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</si>
  <si>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</si>
  <si>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</si>
  <si>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Исполнение сметы Комитета финансов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</si>
  <si>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2023 год</t>
  </si>
  <si>
    <t>Оплата НДС от реализации муниципального имущества, расположенного по адресу: г. Слюдянка, ул. Ленина,119 будет произведена в 2024 году, в связи с тем, что денежные средства от продажи поступили в 2024 году.</t>
  </si>
  <si>
    <t>Оплата произведена по факту выполненных работ</t>
  </si>
  <si>
    <t>Работы по ремонту дороги ведутся, оплата будет произведена по факту выполненных работ</t>
  </si>
  <si>
    <t>Показатель не достиг 100 в виду того, что фактическая сумма которая затрачена на приобретение, это цена на рынке  в момент приобретения и  в течение года может колебаться и быть либо выше либо ниже планируемых значений.</t>
  </si>
  <si>
    <t>Показатель не достиг 100 в виду того, что фактическая сумма которая затрачена на приобретение, это цена за фактически полученные услуги (потребление интернет трафика, количество потраченных на звонки минут и т.д.) эти значения всегда отличаются от планируемых .</t>
  </si>
  <si>
    <t>Исполнение сметы Комитета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</si>
</sst>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6">
    <xf numFmtId="0" fontId="0" fillId="0" borderId="0"/>
    <xf numFmtId="0" fontId="18" fillId="0" borderId="0"/>
    <xf numFmtId="0" fontId="12" fillId="0" borderId="0"/>
    <xf numFmtId="0" fontId="19" fillId="0" borderId="0"/>
    <xf numFmtId="0" fontId="18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0" fillId="0" borderId="1" xfId="0" applyNumberFormat="1" applyFont="1" applyFill="1" applyBorder="1" applyAlignment="1" applyProtection="1">
      <alignment vertical="center" wrapText="1"/>
      <protection locked="0"/>
    </xf>
    <xf numFmtId="4" fontId="25" fillId="0" borderId="1" xfId="0" applyNumberFormat="1" applyFont="1" applyFill="1" applyBorder="1" applyAlignment="1" applyProtection="1">
      <alignment wrapText="1"/>
      <protection locked="0"/>
    </xf>
    <xf numFmtId="4" fontId="28" fillId="0" borderId="1" xfId="0" applyNumberFormat="1" applyFont="1" applyBorder="1" applyAlignment="1" applyProtection="1">
      <alignment wrapText="1"/>
      <protection locked="0"/>
    </xf>
    <xf numFmtId="4" fontId="27" fillId="0" borderId="8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wrapText="1"/>
    </xf>
    <xf numFmtId="0" fontId="13" fillId="0" borderId="1" xfId="0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 applyProtection="1">
      <alignment horizontal="center" vertical="center"/>
    </xf>
    <xf numFmtId="4" fontId="11" fillId="5" borderId="1" xfId="0" applyNumberFormat="1" applyFont="1" applyFill="1" applyBorder="1" applyAlignment="1" applyProtection="1">
      <alignment horizontal="center" vertical="center"/>
    </xf>
    <xf numFmtId="4" fontId="16" fillId="0" borderId="0" xfId="0" applyNumberFormat="1" applyFont="1" applyFill="1" applyAlignment="1" applyProtection="1">
      <alignment wrapText="1"/>
    </xf>
    <xf numFmtId="0" fontId="16" fillId="2" borderId="0" xfId="0" applyFont="1" applyFill="1" applyAlignment="1" applyProtection="1">
      <alignment wrapText="1"/>
    </xf>
    <xf numFmtId="0" fontId="16" fillId="7" borderId="1" xfId="0" applyFont="1" applyFill="1" applyBorder="1" applyAlignment="1" applyProtection="1">
      <alignment wrapText="1"/>
    </xf>
    <xf numFmtId="0" fontId="15" fillId="7" borderId="1" xfId="0" applyFont="1" applyFill="1" applyBorder="1" applyAlignment="1" applyProtection="1">
      <alignment vertical="center" wrapText="1"/>
    </xf>
    <xf numFmtId="0" fontId="13" fillId="7" borderId="1" xfId="0" applyFont="1" applyFill="1" applyBorder="1" applyAlignment="1" applyProtection="1">
      <alignment vertical="center" wrapText="1"/>
    </xf>
    <xf numFmtId="4" fontId="14" fillId="7" borderId="1" xfId="0" applyNumberFormat="1" applyFont="1" applyFill="1" applyBorder="1" applyAlignment="1" applyProtection="1">
      <alignment horizontal="center" vertical="center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24" fillId="7" borderId="1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3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Protection="1"/>
    <xf numFmtId="4" fontId="16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5" fillId="0" borderId="1" xfId="0" applyNumberFormat="1" applyFont="1" applyFill="1" applyBorder="1" applyAlignment="1" applyProtection="1">
      <alignment wrapText="1"/>
    </xf>
    <xf numFmtId="0" fontId="13" fillId="7" borderId="1" xfId="0" applyFont="1" applyFill="1" applyBorder="1" applyAlignment="1" applyProtection="1">
      <alignment horizontal="left" vertical="center" wrapText="1"/>
    </xf>
    <xf numFmtId="4" fontId="11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11" fillId="6" borderId="1" xfId="0" applyNumberFormat="1" applyFont="1" applyFill="1" applyBorder="1" applyAlignment="1" applyProtection="1">
      <alignment wrapText="1"/>
    </xf>
    <xf numFmtId="4" fontId="10" fillId="6" borderId="1" xfId="0" applyNumberFormat="1" applyFont="1" applyFill="1" applyBorder="1" applyProtection="1"/>
    <xf numFmtId="0" fontId="15" fillId="7" borderId="1" xfId="0" applyFont="1" applyFill="1" applyBorder="1" applyAlignment="1" applyProtection="1">
      <alignment vertical="top" wrapText="1"/>
    </xf>
    <xf numFmtId="4" fontId="15" fillId="7" borderId="1" xfId="0" applyNumberFormat="1" applyFont="1" applyFill="1" applyBorder="1" applyAlignment="1" applyProtection="1">
      <alignment horizontal="center" vertical="center"/>
    </xf>
    <xf numFmtId="4" fontId="22" fillId="7" borderId="1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wrapText="1"/>
    </xf>
    <xf numFmtId="4" fontId="17" fillId="6" borderId="1" xfId="0" applyNumberFormat="1" applyFont="1" applyFill="1" applyBorder="1" applyAlignment="1" applyProtection="1">
      <alignment horizontal="center" vertical="center"/>
    </xf>
    <xf numFmtId="4" fontId="26" fillId="6" borderId="1" xfId="0" applyNumberFormat="1" applyFont="1" applyFill="1" applyBorder="1" applyAlignment="1" applyProtection="1">
      <alignment horizontal="center" vertical="center"/>
    </xf>
    <xf numFmtId="0" fontId="16" fillId="4" borderId="0" xfId="0" applyFont="1" applyFill="1" applyAlignment="1" applyProtection="1">
      <alignment wrapText="1"/>
    </xf>
    <xf numFmtId="4" fontId="14" fillId="4" borderId="1" xfId="0" applyNumberFormat="1" applyFont="1" applyFill="1" applyBorder="1" applyAlignment="1" applyProtection="1">
      <alignment horizontal="center" vertical="center"/>
    </xf>
    <xf numFmtId="4" fontId="14" fillId="6" borderId="1" xfId="0" applyNumberFormat="1" applyFont="1" applyFill="1" applyBorder="1" applyAlignment="1" applyProtection="1">
      <alignment horizontal="center" vertical="center"/>
    </xf>
    <xf numFmtId="4" fontId="24" fillId="6" borderId="1" xfId="0" applyNumberFormat="1" applyFont="1" applyFill="1" applyBorder="1" applyAlignment="1" applyProtection="1">
      <alignment horizontal="center" vertical="center"/>
    </xf>
    <xf numFmtId="4" fontId="16" fillId="7" borderId="1" xfId="0" applyNumberFormat="1" applyFont="1" applyFill="1" applyBorder="1" applyAlignment="1" applyProtection="1">
      <alignment horizontal="center" vertical="center" wrapText="1"/>
    </xf>
    <xf numFmtId="4" fontId="11" fillId="7" borderId="1" xfId="0" applyNumberFormat="1" applyFont="1" applyFill="1" applyBorder="1" applyAlignment="1" applyProtection="1">
      <alignment wrapText="1"/>
    </xf>
    <xf numFmtId="4" fontId="16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wrapText="1"/>
    </xf>
    <xf numFmtId="4" fontId="16" fillId="0" borderId="0" xfId="0" applyNumberFormat="1" applyFont="1" applyAlignment="1" applyProtection="1">
      <alignment wrapText="1"/>
    </xf>
    <xf numFmtId="4" fontId="11" fillId="0" borderId="0" xfId="0" applyNumberFormat="1" applyFont="1" applyAlignment="1" applyProtection="1">
      <alignment wrapText="1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Protection="1"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5" fillId="4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0" xfId="0" applyNumberFormat="1" applyFont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0" fillId="8" borderId="1" xfId="0" applyNumberFormat="1" applyFill="1" applyBorder="1" applyAlignment="1" applyProtection="1">
      <alignment horizontal="center" vertical="center" wrapText="1"/>
      <protection locked="0"/>
    </xf>
    <xf numFmtId="4" fontId="0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21" fillId="0" borderId="0" xfId="0" applyNumberFormat="1" applyFont="1" applyFill="1" applyAlignment="1" applyProtection="1"/>
    <xf numFmtId="0" fontId="21" fillId="0" borderId="0" xfId="0" applyFont="1" applyFill="1" applyAlignment="1" applyProtection="1"/>
    <xf numFmtId="0" fontId="15" fillId="7" borderId="1" xfId="0" applyFont="1" applyFill="1" applyBorder="1" applyAlignment="1" applyProtection="1">
      <alignment horizontal="center" wrapText="1"/>
    </xf>
    <xf numFmtId="0" fontId="20" fillId="7" borderId="1" xfId="0" applyFont="1" applyFill="1" applyBorder="1" applyAlignment="1" applyProtection="1">
      <alignment horizont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23" fillId="6" borderId="5" xfId="0" applyFont="1" applyFill="1" applyBorder="1" applyAlignment="1" applyProtection="1">
      <alignment horizontal="left"/>
    </xf>
    <xf numFmtId="0" fontId="23" fillId="6" borderId="6" xfId="0" applyFont="1" applyFill="1" applyBorder="1" applyAlignment="1" applyProtection="1">
      <alignment horizontal="left"/>
    </xf>
    <xf numFmtId="0" fontId="23" fillId="6" borderId="7" xfId="0" applyFont="1" applyFill="1" applyBorder="1" applyAlignment="1" applyProtection="1">
      <alignment horizontal="left"/>
    </xf>
    <xf numFmtId="0" fontId="23" fillId="6" borderId="1" xfId="0" applyFont="1" applyFill="1" applyBorder="1" applyProtection="1"/>
    <xf numFmtId="0" fontId="23" fillId="6" borderId="1" xfId="0" applyFont="1" applyFill="1" applyBorder="1" applyAlignment="1" applyProtection="1">
      <alignment wrapText="1"/>
    </xf>
    <xf numFmtId="0" fontId="23" fillId="6" borderId="5" xfId="0" applyFont="1" applyFill="1" applyBorder="1" applyAlignment="1" applyProtection="1">
      <alignment horizontal="left" wrapText="1"/>
    </xf>
    <xf numFmtId="0" fontId="23" fillId="6" borderId="6" xfId="0" applyFont="1" applyFill="1" applyBorder="1" applyAlignment="1" applyProtection="1">
      <alignment horizontal="left" wrapText="1"/>
    </xf>
    <xf numFmtId="0" fontId="23" fillId="6" borderId="7" xfId="0" applyFont="1" applyFill="1" applyBorder="1" applyAlignment="1" applyProtection="1">
      <alignment horizontal="left" wrapText="1"/>
    </xf>
    <xf numFmtId="0" fontId="23" fillId="6" borderId="1" xfId="0" applyFont="1" applyFill="1" applyBorder="1" applyAlignment="1" applyProtection="1">
      <alignment horizontal="left"/>
    </xf>
  </cellXfs>
  <cellStyles count="196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10" xfId="100"/>
    <cellStyle name="Обычный 3 2" xfId="5"/>
    <cellStyle name="Обычный 3 2 2" xfId="9"/>
    <cellStyle name="Обычный 3 2 2 2" xfId="17"/>
    <cellStyle name="Обычный 3 2 2 2 2" xfId="33"/>
    <cellStyle name="Обычный 3 2 2 2 2 2" xfId="81"/>
    <cellStyle name="Обычный 3 2 2 2 2 2 2" xfId="177"/>
    <cellStyle name="Обычный 3 2 2 2 2 3" xfId="129"/>
    <cellStyle name="Обычный 3 2 2 2 3" xfId="49"/>
    <cellStyle name="Обычный 3 2 2 2 3 2" xfId="97"/>
    <cellStyle name="Обычный 3 2 2 2 3 2 2" xfId="193"/>
    <cellStyle name="Обычный 3 2 2 2 3 3" xfId="145"/>
    <cellStyle name="Обычный 3 2 2 2 4" xfId="65"/>
    <cellStyle name="Обычный 3 2 2 2 4 2" xfId="161"/>
    <cellStyle name="Обычный 3 2 2 2 5" xfId="113"/>
    <cellStyle name="Обычный 3 2 2 3" xfId="25"/>
    <cellStyle name="Обычный 3 2 2 3 2" xfId="73"/>
    <cellStyle name="Обычный 3 2 2 3 2 2" xfId="169"/>
    <cellStyle name="Обычный 3 2 2 3 3" xfId="121"/>
    <cellStyle name="Обычный 3 2 2 4" xfId="41"/>
    <cellStyle name="Обычный 3 2 2 4 2" xfId="89"/>
    <cellStyle name="Обычный 3 2 2 4 2 2" xfId="185"/>
    <cellStyle name="Обычный 3 2 2 4 3" xfId="137"/>
    <cellStyle name="Обычный 3 2 2 5" xfId="57"/>
    <cellStyle name="Обычный 3 2 2 5 2" xfId="153"/>
    <cellStyle name="Обычный 3 2 2 6" xfId="105"/>
    <cellStyle name="Обычный 3 2 3" xfId="13"/>
    <cellStyle name="Обычный 3 2 3 2" xfId="29"/>
    <cellStyle name="Обычный 3 2 3 2 2" xfId="77"/>
    <cellStyle name="Обычный 3 2 3 2 2 2" xfId="173"/>
    <cellStyle name="Обычный 3 2 3 2 3" xfId="125"/>
    <cellStyle name="Обычный 3 2 3 3" xfId="45"/>
    <cellStyle name="Обычный 3 2 3 3 2" xfId="93"/>
    <cellStyle name="Обычный 3 2 3 3 2 2" xfId="189"/>
    <cellStyle name="Обычный 3 2 3 3 3" xfId="141"/>
    <cellStyle name="Обычный 3 2 3 4" xfId="61"/>
    <cellStyle name="Обычный 3 2 3 4 2" xfId="157"/>
    <cellStyle name="Обычный 3 2 3 5" xfId="109"/>
    <cellStyle name="Обычный 3 2 4" xfId="21"/>
    <cellStyle name="Обычный 3 2 4 2" xfId="69"/>
    <cellStyle name="Обычный 3 2 4 2 2" xfId="165"/>
    <cellStyle name="Обычный 3 2 4 3" xfId="117"/>
    <cellStyle name="Обычный 3 2 5" xfId="37"/>
    <cellStyle name="Обычный 3 2 5 2" xfId="85"/>
    <cellStyle name="Обычный 3 2 5 2 2" xfId="181"/>
    <cellStyle name="Обычный 3 2 5 3" xfId="133"/>
    <cellStyle name="Обычный 3 2 6" xfId="53"/>
    <cellStyle name="Обычный 3 2 6 2" xfId="149"/>
    <cellStyle name="Обычный 3 2 7" xfId="101"/>
    <cellStyle name="Обычный 3 3" xfId="6"/>
    <cellStyle name="Обычный 3 3 2" xfId="10"/>
    <cellStyle name="Обычный 3 3 2 2" xfId="18"/>
    <cellStyle name="Обычный 3 3 2 2 2" xfId="34"/>
    <cellStyle name="Обычный 3 3 2 2 2 2" xfId="82"/>
    <cellStyle name="Обычный 3 3 2 2 2 2 2" xfId="178"/>
    <cellStyle name="Обычный 3 3 2 2 2 3" xfId="130"/>
    <cellStyle name="Обычный 3 3 2 2 3" xfId="50"/>
    <cellStyle name="Обычный 3 3 2 2 3 2" xfId="98"/>
    <cellStyle name="Обычный 3 3 2 2 3 2 2" xfId="194"/>
    <cellStyle name="Обычный 3 3 2 2 3 3" xfId="146"/>
    <cellStyle name="Обычный 3 3 2 2 4" xfId="66"/>
    <cellStyle name="Обычный 3 3 2 2 4 2" xfId="162"/>
    <cellStyle name="Обычный 3 3 2 2 5" xfId="114"/>
    <cellStyle name="Обычный 3 3 2 3" xfId="26"/>
    <cellStyle name="Обычный 3 3 2 3 2" xfId="74"/>
    <cellStyle name="Обычный 3 3 2 3 2 2" xfId="170"/>
    <cellStyle name="Обычный 3 3 2 3 3" xfId="122"/>
    <cellStyle name="Обычный 3 3 2 4" xfId="42"/>
    <cellStyle name="Обычный 3 3 2 4 2" xfId="90"/>
    <cellStyle name="Обычный 3 3 2 4 2 2" xfId="186"/>
    <cellStyle name="Обычный 3 3 2 4 3" xfId="138"/>
    <cellStyle name="Обычный 3 3 2 5" xfId="58"/>
    <cellStyle name="Обычный 3 3 2 5 2" xfId="154"/>
    <cellStyle name="Обычный 3 3 2 6" xfId="106"/>
    <cellStyle name="Обычный 3 3 3" xfId="14"/>
    <cellStyle name="Обычный 3 3 3 2" xfId="30"/>
    <cellStyle name="Обычный 3 3 3 2 2" xfId="78"/>
    <cellStyle name="Обычный 3 3 3 2 2 2" xfId="174"/>
    <cellStyle name="Обычный 3 3 3 2 3" xfId="126"/>
    <cellStyle name="Обычный 3 3 3 3" xfId="46"/>
    <cellStyle name="Обычный 3 3 3 3 2" xfId="94"/>
    <cellStyle name="Обычный 3 3 3 3 2 2" xfId="190"/>
    <cellStyle name="Обычный 3 3 3 3 3" xfId="142"/>
    <cellStyle name="Обычный 3 3 3 4" xfId="62"/>
    <cellStyle name="Обычный 3 3 3 4 2" xfId="158"/>
    <cellStyle name="Обычный 3 3 3 5" xfId="110"/>
    <cellStyle name="Обычный 3 3 4" xfId="22"/>
    <cellStyle name="Обычный 3 3 4 2" xfId="70"/>
    <cellStyle name="Обычный 3 3 4 2 2" xfId="166"/>
    <cellStyle name="Обычный 3 3 4 3" xfId="118"/>
    <cellStyle name="Обычный 3 3 5" xfId="38"/>
    <cellStyle name="Обычный 3 3 5 2" xfId="86"/>
    <cellStyle name="Обычный 3 3 5 2 2" xfId="182"/>
    <cellStyle name="Обычный 3 3 5 3" xfId="134"/>
    <cellStyle name="Обычный 3 3 6" xfId="54"/>
    <cellStyle name="Обычный 3 3 6 2" xfId="150"/>
    <cellStyle name="Обычный 3 3 7" xfId="102"/>
    <cellStyle name="Обычный 3 4" xfId="7"/>
    <cellStyle name="Обычный 3 4 2" xfId="11"/>
    <cellStyle name="Обычный 3 4 2 2" xfId="19"/>
    <cellStyle name="Обычный 3 4 2 2 2" xfId="35"/>
    <cellStyle name="Обычный 3 4 2 2 2 2" xfId="83"/>
    <cellStyle name="Обычный 3 4 2 2 2 2 2" xfId="179"/>
    <cellStyle name="Обычный 3 4 2 2 2 3" xfId="131"/>
    <cellStyle name="Обычный 3 4 2 2 3" xfId="51"/>
    <cellStyle name="Обычный 3 4 2 2 3 2" xfId="99"/>
    <cellStyle name="Обычный 3 4 2 2 3 2 2" xfId="195"/>
    <cellStyle name="Обычный 3 4 2 2 3 3" xfId="147"/>
    <cellStyle name="Обычный 3 4 2 2 4" xfId="67"/>
    <cellStyle name="Обычный 3 4 2 2 4 2" xfId="163"/>
    <cellStyle name="Обычный 3 4 2 2 5" xfId="115"/>
    <cellStyle name="Обычный 3 4 2 3" xfId="27"/>
    <cellStyle name="Обычный 3 4 2 3 2" xfId="75"/>
    <cellStyle name="Обычный 3 4 2 3 2 2" xfId="171"/>
    <cellStyle name="Обычный 3 4 2 3 3" xfId="123"/>
    <cellStyle name="Обычный 3 4 2 4" xfId="43"/>
    <cellStyle name="Обычный 3 4 2 4 2" xfId="91"/>
    <cellStyle name="Обычный 3 4 2 4 2 2" xfId="187"/>
    <cellStyle name="Обычный 3 4 2 4 3" xfId="139"/>
    <cellStyle name="Обычный 3 4 2 5" xfId="59"/>
    <cellStyle name="Обычный 3 4 2 5 2" xfId="155"/>
    <cellStyle name="Обычный 3 4 2 6" xfId="107"/>
    <cellStyle name="Обычный 3 4 3" xfId="15"/>
    <cellStyle name="Обычный 3 4 3 2" xfId="31"/>
    <cellStyle name="Обычный 3 4 3 2 2" xfId="79"/>
    <cellStyle name="Обычный 3 4 3 2 2 2" xfId="175"/>
    <cellStyle name="Обычный 3 4 3 2 3" xfId="127"/>
    <cellStyle name="Обычный 3 4 3 3" xfId="47"/>
    <cellStyle name="Обычный 3 4 3 3 2" xfId="95"/>
    <cellStyle name="Обычный 3 4 3 3 2 2" xfId="191"/>
    <cellStyle name="Обычный 3 4 3 3 3" xfId="143"/>
    <cellStyle name="Обычный 3 4 3 4" xfId="63"/>
    <cellStyle name="Обычный 3 4 3 4 2" xfId="159"/>
    <cellStyle name="Обычный 3 4 3 5" xfId="111"/>
    <cellStyle name="Обычный 3 4 4" xfId="23"/>
    <cellStyle name="Обычный 3 4 4 2" xfId="71"/>
    <cellStyle name="Обычный 3 4 4 2 2" xfId="167"/>
    <cellStyle name="Обычный 3 4 4 3" xfId="119"/>
    <cellStyle name="Обычный 3 4 5" xfId="39"/>
    <cellStyle name="Обычный 3 4 5 2" xfId="87"/>
    <cellStyle name="Обычный 3 4 5 2 2" xfId="183"/>
    <cellStyle name="Обычный 3 4 5 3" xfId="135"/>
    <cellStyle name="Обычный 3 4 6" xfId="55"/>
    <cellStyle name="Обычный 3 4 6 2" xfId="151"/>
    <cellStyle name="Обычный 3 4 7" xfId="103"/>
    <cellStyle name="Обычный 3 5" xfId="8"/>
    <cellStyle name="Обычный 3 5 2" xfId="16"/>
    <cellStyle name="Обычный 3 5 2 2" xfId="32"/>
    <cellStyle name="Обычный 3 5 2 2 2" xfId="80"/>
    <cellStyle name="Обычный 3 5 2 2 2 2" xfId="176"/>
    <cellStyle name="Обычный 3 5 2 2 3" xfId="128"/>
    <cellStyle name="Обычный 3 5 2 3" xfId="48"/>
    <cellStyle name="Обычный 3 5 2 3 2" xfId="96"/>
    <cellStyle name="Обычный 3 5 2 3 2 2" xfId="192"/>
    <cellStyle name="Обычный 3 5 2 3 3" xfId="144"/>
    <cellStyle name="Обычный 3 5 2 4" xfId="64"/>
    <cellStyle name="Обычный 3 5 2 4 2" xfId="160"/>
    <cellStyle name="Обычный 3 5 2 5" xfId="112"/>
    <cellStyle name="Обычный 3 5 3" xfId="24"/>
    <cellStyle name="Обычный 3 5 3 2" xfId="72"/>
    <cellStyle name="Обычный 3 5 3 2 2" xfId="168"/>
    <cellStyle name="Обычный 3 5 3 3" xfId="120"/>
    <cellStyle name="Обычный 3 5 4" xfId="40"/>
    <cellStyle name="Обычный 3 5 4 2" xfId="88"/>
    <cellStyle name="Обычный 3 5 4 2 2" xfId="184"/>
    <cellStyle name="Обычный 3 5 4 3" xfId="136"/>
    <cellStyle name="Обычный 3 5 5" xfId="56"/>
    <cellStyle name="Обычный 3 5 5 2" xfId="152"/>
    <cellStyle name="Обычный 3 5 6" xfId="104"/>
    <cellStyle name="Обычный 3 6" xfId="12"/>
    <cellStyle name="Обычный 3 6 2" xfId="28"/>
    <cellStyle name="Обычный 3 6 2 2" xfId="76"/>
    <cellStyle name="Обычный 3 6 2 2 2" xfId="172"/>
    <cellStyle name="Обычный 3 6 2 3" xfId="124"/>
    <cellStyle name="Обычный 3 6 3" xfId="44"/>
    <cellStyle name="Обычный 3 6 3 2" xfId="92"/>
    <cellStyle name="Обычный 3 6 3 2 2" xfId="188"/>
    <cellStyle name="Обычный 3 6 3 3" xfId="140"/>
    <cellStyle name="Обычный 3 6 4" xfId="60"/>
    <cellStyle name="Обычный 3 6 4 2" xfId="156"/>
    <cellStyle name="Обычный 3 6 5" xfId="108"/>
    <cellStyle name="Обычный 3 7" xfId="20"/>
    <cellStyle name="Обычный 3 7 2" xfId="68"/>
    <cellStyle name="Обычный 3 7 2 2" xfId="164"/>
    <cellStyle name="Обычный 3 7 3" xfId="116"/>
    <cellStyle name="Обычный 3 8" xfId="36"/>
    <cellStyle name="Обычный 3 8 2" xfId="84"/>
    <cellStyle name="Обычный 3 8 2 2" xfId="180"/>
    <cellStyle name="Обычный 3 8 3" xfId="132"/>
    <cellStyle name="Обычный 3 9" xfId="52"/>
    <cellStyle name="Обычный 3 9 2" xfId="1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19" activePane="bottomLeft" state="frozen"/>
      <selection pane="bottomLeft" activeCell="D23" sqref="D23"/>
    </sheetView>
  </sheetViews>
  <sheetFormatPr defaultColWidth="8.75" defaultRowHeight="15" x14ac:dyDescent="0.25"/>
  <cols>
    <col min="1" max="1" width="4.875" style="11" customWidth="1"/>
    <col min="2" max="2" width="51.875" style="11" customWidth="1"/>
    <col min="3" max="3" width="8.75" style="11" customWidth="1"/>
    <col min="4" max="4" width="17.375" style="69" customWidth="1"/>
    <col min="5" max="5" width="17.25" style="69" customWidth="1"/>
    <col min="6" max="6" width="16.25" style="69" customWidth="1"/>
    <col min="7" max="7" width="69.125" style="70" customWidth="1"/>
    <col min="8" max="8" width="16" style="12" customWidth="1"/>
    <col min="9" max="9" width="17.625" style="12" customWidth="1"/>
    <col min="10" max="34" width="8.75" style="12"/>
    <col min="35" max="16384" width="8.75" style="11"/>
  </cols>
  <sheetData>
    <row r="1" spans="1:34" ht="60.75" customHeight="1" thickBot="1" x14ac:dyDescent="0.3">
      <c r="B1" s="86" t="s">
        <v>68</v>
      </c>
      <c r="C1" s="87"/>
      <c r="D1" s="87"/>
      <c r="E1" s="87"/>
      <c r="F1" s="87"/>
      <c r="G1" s="87"/>
    </row>
    <row r="2" spans="1:34" ht="31.5" customHeight="1" thickBot="1" x14ac:dyDescent="0.3">
      <c r="A2" s="85" t="s">
        <v>37</v>
      </c>
      <c r="B2" s="88" t="s">
        <v>19</v>
      </c>
      <c r="C2" s="92" t="s">
        <v>28</v>
      </c>
      <c r="D2" s="89" t="s">
        <v>35</v>
      </c>
      <c r="E2" s="89"/>
      <c r="F2" s="89" t="s">
        <v>34</v>
      </c>
      <c r="G2" s="90" t="s">
        <v>33</v>
      </c>
    </row>
    <row r="3" spans="1:34" ht="3.75" customHeight="1" thickBot="1" x14ac:dyDescent="0.3">
      <c r="A3" s="85"/>
      <c r="B3" s="88"/>
      <c r="C3" s="93"/>
      <c r="D3" s="89"/>
      <c r="E3" s="89"/>
      <c r="F3" s="89"/>
      <c r="G3" s="91"/>
    </row>
    <row r="4" spans="1:34" ht="16.149999999999999" customHeight="1" thickBot="1" x14ac:dyDescent="0.3">
      <c r="A4" s="85"/>
      <c r="B4" s="88"/>
      <c r="C4" s="94"/>
      <c r="D4" s="13" t="s">
        <v>36</v>
      </c>
      <c r="E4" s="13" t="s">
        <v>31</v>
      </c>
      <c r="F4" s="13" t="s">
        <v>32</v>
      </c>
      <c r="G4" s="14"/>
    </row>
    <row r="5" spans="1:34" ht="15.75" thickBot="1" x14ac:dyDescent="0.3">
      <c r="A5" s="15">
        <v>1</v>
      </c>
      <c r="B5" s="16">
        <v>2</v>
      </c>
      <c r="C5" s="16">
        <v>4</v>
      </c>
      <c r="D5" s="17">
        <v>5</v>
      </c>
      <c r="E5" s="17">
        <v>6</v>
      </c>
      <c r="F5" s="17">
        <v>7</v>
      </c>
      <c r="G5" s="14"/>
    </row>
    <row r="6" spans="1:34" s="21" customFormat="1" ht="47.25" customHeight="1" thickBot="1" x14ac:dyDescent="0.3">
      <c r="A6" s="99" t="s">
        <v>65</v>
      </c>
      <c r="B6" s="99"/>
      <c r="C6" s="99"/>
      <c r="D6" s="18">
        <f>D7+D11+D20+D28+D35+D38+D41+D44+D47+D50+D53</f>
        <v>493412087.21999997</v>
      </c>
      <c r="E6" s="18">
        <f>E7+E11+E20+E28+E35+E38+E41+E44+E47+E50+E53</f>
        <v>362468163.81</v>
      </c>
      <c r="F6" s="18">
        <f>ROUND(E6*100/D6,2)</f>
        <v>73.459999999999994</v>
      </c>
      <c r="G6" s="19"/>
      <c r="H6" s="20"/>
      <c r="I6" s="20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28" customFormat="1" ht="43.5" thickBot="1" x14ac:dyDescent="0.3">
      <c r="A7" s="22">
        <v>1</v>
      </c>
      <c r="B7" s="23" t="s">
        <v>17</v>
      </c>
      <c r="C7" s="24" t="s">
        <v>1</v>
      </c>
      <c r="D7" s="25">
        <f>D8+D9</f>
        <v>84308421.939999998</v>
      </c>
      <c r="E7" s="25">
        <f>E8+E9</f>
        <v>0</v>
      </c>
      <c r="F7" s="26">
        <f>ROUND(E7*100/D7,2)</f>
        <v>0</v>
      </c>
      <c r="G7" s="27"/>
      <c r="H7" s="20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33" customFormat="1" ht="41.25" customHeight="1" thickBot="1" x14ac:dyDescent="0.3">
      <c r="A8" s="29"/>
      <c r="B8" s="30" t="s">
        <v>2</v>
      </c>
      <c r="C8" s="29"/>
      <c r="D8" s="1">
        <v>4645587.03</v>
      </c>
      <c r="E8" s="1"/>
      <c r="F8" s="31">
        <f t="shared" ref="F8:F10" si="0">ROUND(E8*100/D8,2)</f>
        <v>0</v>
      </c>
      <c r="G8" s="3"/>
      <c r="H8" s="32"/>
      <c r="I8" s="32"/>
    </row>
    <row r="9" spans="1:34" s="33" customFormat="1" ht="35.25" customHeight="1" thickBot="1" x14ac:dyDescent="0.3">
      <c r="A9" s="29"/>
      <c r="B9" s="30" t="s">
        <v>3</v>
      </c>
      <c r="C9" s="29"/>
      <c r="D9" s="1">
        <v>79662834.909999996</v>
      </c>
      <c r="E9" s="1"/>
      <c r="F9" s="31">
        <f>ROUND(E9*100/D9,2)</f>
        <v>0</v>
      </c>
      <c r="G9" s="4"/>
      <c r="H9" s="32"/>
      <c r="I9" s="32"/>
      <c r="J9" s="33" t="s">
        <v>20</v>
      </c>
    </row>
    <row r="10" spans="1:34" s="33" customFormat="1" ht="31.5" customHeight="1" thickBot="1" x14ac:dyDescent="0.3">
      <c r="A10" s="100" t="s">
        <v>38</v>
      </c>
      <c r="B10" s="101"/>
      <c r="C10" s="102"/>
      <c r="D10" s="34">
        <f>D7</f>
        <v>84308421.939999998</v>
      </c>
      <c r="E10" s="34">
        <f>E7</f>
        <v>0</v>
      </c>
      <c r="F10" s="35">
        <f t="shared" si="0"/>
        <v>0</v>
      </c>
      <c r="G10" s="36"/>
      <c r="H10" s="32"/>
      <c r="I10" s="32"/>
    </row>
    <row r="11" spans="1:34" s="28" customFormat="1" ht="51" customHeight="1" thickBot="1" x14ac:dyDescent="0.3">
      <c r="A11" s="22">
        <v>2</v>
      </c>
      <c r="B11" s="23" t="s">
        <v>54</v>
      </c>
      <c r="C11" s="24" t="s">
        <v>0</v>
      </c>
      <c r="D11" s="25">
        <f>D12+D13+D14+D15+D16+D17+D18</f>
        <v>300909194.13</v>
      </c>
      <c r="E11" s="25">
        <f>E12+E13+E14+E15+E16+E17+E18</f>
        <v>299763349.13</v>
      </c>
      <c r="F11" s="26">
        <f>ROUND(E11*100/D11,2)</f>
        <v>99.62</v>
      </c>
      <c r="G11" s="27"/>
      <c r="H11" s="37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s="33" customFormat="1" ht="63.75" customHeight="1" thickBot="1" x14ac:dyDescent="0.3">
      <c r="A12" s="38"/>
      <c r="B12" s="39" t="s">
        <v>55</v>
      </c>
      <c r="C12" s="38"/>
      <c r="D12" s="2">
        <v>41580336.600000001</v>
      </c>
      <c r="E12" s="2">
        <v>40434491.600000001</v>
      </c>
      <c r="F12" s="31">
        <f t="shared" ref="F12:F17" si="1">ROUND(E12*100/D12,2)</f>
        <v>97.24</v>
      </c>
      <c r="G12" s="3" t="s">
        <v>67</v>
      </c>
      <c r="H12" s="32"/>
      <c r="I12" s="32"/>
    </row>
    <row r="13" spans="1:34" s="33" customFormat="1" ht="44.45" customHeight="1" thickBot="1" x14ac:dyDescent="0.3">
      <c r="A13" s="41"/>
      <c r="B13" s="42"/>
      <c r="C13" s="41"/>
      <c r="D13" s="2"/>
      <c r="E13" s="2"/>
      <c r="F13" s="31"/>
      <c r="G13" s="3"/>
      <c r="H13" s="32"/>
      <c r="I13" s="32"/>
    </row>
    <row r="14" spans="1:34" s="33" customFormat="1" ht="56.25" customHeight="1" thickBot="1" x14ac:dyDescent="0.3">
      <c r="A14" s="43"/>
      <c r="B14" s="44" t="s">
        <v>56</v>
      </c>
      <c r="C14" s="43"/>
      <c r="D14" s="2">
        <v>7857.53</v>
      </c>
      <c r="E14" s="2">
        <v>7857.53</v>
      </c>
      <c r="F14" s="31">
        <f>ROUND(E14*100/D14,2)</f>
        <v>100</v>
      </c>
      <c r="G14" s="4"/>
      <c r="H14" s="32"/>
      <c r="I14" s="32"/>
    </row>
    <row r="15" spans="1:34" s="33" customFormat="1" ht="34.15" customHeight="1" thickBot="1" x14ac:dyDescent="0.3">
      <c r="A15" s="43"/>
      <c r="B15" s="44" t="s">
        <v>51</v>
      </c>
      <c r="C15" s="43"/>
      <c r="D15" s="2"/>
      <c r="E15" s="2"/>
      <c r="F15" s="31"/>
      <c r="G15" s="4"/>
      <c r="H15" s="32"/>
      <c r="I15" s="32"/>
    </row>
    <row r="16" spans="1:34" s="33" customFormat="1" ht="109.9" customHeight="1" thickBot="1" x14ac:dyDescent="0.3">
      <c r="A16" s="43"/>
      <c r="B16" s="44" t="s">
        <v>52</v>
      </c>
      <c r="C16" s="43"/>
      <c r="D16" s="2">
        <v>12424500</v>
      </c>
      <c r="E16" s="2">
        <v>12424500</v>
      </c>
      <c r="F16" s="31">
        <f t="shared" si="1"/>
        <v>100</v>
      </c>
      <c r="G16" s="5"/>
      <c r="H16" s="32"/>
      <c r="I16" s="32"/>
    </row>
    <row r="17" spans="1:34" s="33" customFormat="1" ht="81.75" customHeight="1" thickBot="1" x14ac:dyDescent="0.3">
      <c r="A17" s="43"/>
      <c r="B17" s="44" t="s">
        <v>57</v>
      </c>
      <c r="C17" s="43"/>
      <c r="D17" s="2">
        <v>246896500</v>
      </c>
      <c r="E17" s="2">
        <v>246896500</v>
      </c>
      <c r="F17" s="31">
        <f t="shared" si="1"/>
        <v>100</v>
      </c>
      <c r="G17" s="6"/>
      <c r="H17" s="32"/>
      <c r="I17" s="32"/>
    </row>
    <row r="18" spans="1:34" s="33" customFormat="1" ht="74.25" hidden="1" customHeight="1" thickBot="1" x14ac:dyDescent="0.3">
      <c r="A18" s="43"/>
      <c r="B18" s="44" t="s">
        <v>64</v>
      </c>
      <c r="C18" s="43"/>
      <c r="D18" s="40">
        <v>0</v>
      </c>
      <c r="E18" s="40"/>
      <c r="F18" s="31" t="e">
        <f t="shared" ref="F18" si="2">ROUND(E18*100/D18,2)</f>
        <v>#DIV/0!</v>
      </c>
      <c r="G18" s="45"/>
      <c r="H18" s="32"/>
      <c r="I18" s="32"/>
    </row>
    <row r="19" spans="1:34" s="33" customFormat="1" ht="30" customHeight="1" thickBot="1" x14ac:dyDescent="0.3">
      <c r="A19" s="103" t="s">
        <v>39</v>
      </c>
      <c r="B19" s="103"/>
      <c r="C19" s="103"/>
      <c r="D19" s="34">
        <f>D11</f>
        <v>300909194.13</v>
      </c>
      <c r="E19" s="34">
        <f>E11</f>
        <v>299763349.13</v>
      </c>
      <c r="F19" s="35">
        <f>ROUND(E19*100/D19,2)</f>
        <v>99.62</v>
      </c>
      <c r="G19" s="36"/>
      <c r="H19" s="32"/>
      <c r="I19" s="32"/>
    </row>
    <row r="20" spans="1:34" s="28" customFormat="1" ht="53.25" customHeight="1" thickBot="1" x14ac:dyDescent="0.3">
      <c r="A20" s="22">
        <v>3</v>
      </c>
      <c r="B20" s="23" t="s">
        <v>66</v>
      </c>
      <c r="C20" s="46" t="s">
        <v>30</v>
      </c>
      <c r="D20" s="26">
        <f>D21+D22+D23+D24+D25+D26</f>
        <v>61759873.469999999</v>
      </c>
      <c r="E20" s="26">
        <f>E21+E22+E23+E24+E25+E26</f>
        <v>16316079.84</v>
      </c>
      <c r="F20" s="26">
        <f>ROUND(E20*100/D20,2)</f>
        <v>26.42</v>
      </c>
      <c r="G20" s="47"/>
      <c r="H20" s="4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51" customFormat="1" ht="93.75" customHeight="1" thickBot="1" x14ac:dyDescent="0.3">
      <c r="A21" s="44"/>
      <c r="B21" s="44" t="s">
        <v>58</v>
      </c>
      <c r="C21" s="44"/>
      <c r="D21" s="84">
        <v>14423697.529999999</v>
      </c>
      <c r="E21" s="71">
        <v>13220052.07</v>
      </c>
      <c r="F21" s="31">
        <f t="shared" ref="F21:F22" si="3">ROUND(E21*100/D21,2)</f>
        <v>91.66</v>
      </c>
      <c r="G21" s="4" t="s">
        <v>69</v>
      </c>
      <c r="H21" s="50"/>
      <c r="I21" s="50"/>
    </row>
    <row r="22" spans="1:34" s="51" customFormat="1" ht="72.75" customHeight="1" thickBot="1" x14ac:dyDescent="0.3">
      <c r="A22" s="44"/>
      <c r="B22" s="44" t="s">
        <v>4</v>
      </c>
      <c r="C22" s="44"/>
      <c r="D22" s="84">
        <v>47138175.939999998</v>
      </c>
      <c r="E22" s="71">
        <v>2943027.77</v>
      </c>
      <c r="F22" s="31">
        <f t="shared" si="3"/>
        <v>6.24</v>
      </c>
      <c r="G22" s="4" t="s">
        <v>71</v>
      </c>
      <c r="H22" s="50"/>
      <c r="I22" s="50"/>
    </row>
    <row r="23" spans="1:34" s="51" customFormat="1" ht="38.25" customHeight="1" thickBot="1" x14ac:dyDescent="0.3">
      <c r="A23" s="44"/>
      <c r="B23" s="44" t="s">
        <v>5</v>
      </c>
      <c r="C23" s="44"/>
      <c r="D23" s="84">
        <v>198000</v>
      </c>
      <c r="E23" s="71">
        <v>153000</v>
      </c>
      <c r="F23" s="31">
        <f>ROUND(E23*100/D23,2)</f>
        <v>77.27</v>
      </c>
      <c r="G23" s="4" t="s">
        <v>70</v>
      </c>
      <c r="H23" s="50"/>
      <c r="I23" s="50"/>
    </row>
    <row r="24" spans="1:34" s="51" customFormat="1" ht="39.75" customHeight="1" thickBot="1" x14ac:dyDescent="0.3">
      <c r="A24" s="44"/>
      <c r="B24" s="44" t="s">
        <v>16</v>
      </c>
      <c r="C24" s="44"/>
      <c r="D24" s="10"/>
      <c r="E24" s="10"/>
      <c r="F24" s="31"/>
      <c r="G24" s="4"/>
      <c r="H24" s="50"/>
      <c r="I24" s="50"/>
    </row>
    <row r="25" spans="1:34" s="51" customFormat="1" ht="67.5" customHeight="1" thickBot="1" x14ac:dyDescent="0.3">
      <c r="A25" s="44"/>
      <c r="B25" s="44" t="s">
        <v>53</v>
      </c>
      <c r="C25" s="44"/>
      <c r="D25" s="10"/>
      <c r="E25" s="10"/>
      <c r="F25" s="31"/>
      <c r="G25" s="4"/>
      <c r="H25" s="50"/>
      <c r="I25" s="50"/>
    </row>
    <row r="26" spans="1:34" s="51" customFormat="1" ht="42" customHeight="1" thickBot="1" x14ac:dyDescent="0.3">
      <c r="A26" s="44"/>
      <c r="B26" s="44" t="s">
        <v>61</v>
      </c>
      <c r="C26" s="44"/>
      <c r="D26" s="10"/>
      <c r="E26" s="10"/>
      <c r="F26" s="31"/>
      <c r="G26" s="4"/>
      <c r="H26" s="50"/>
      <c r="I26" s="50"/>
    </row>
    <row r="27" spans="1:34" s="51" customFormat="1" ht="39.75" customHeight="1" thickBot="1" x14ac:dyDescent="0.3">
      <c r="A27" s="104" t="s">
        <v>40</v>
      </c>
      <c r="B27" s="104"/>
      <c r="C27" s="104"/>
      <c r="D27" s="52">
        <f>D20</f>
        <v>61759873.469999999</v>
      </c>
      <c r="E27" s="52">
        <f>E20</f>
        <v>16316079.84</v>
      </c>
      <c r="F27" s="35">
        <f t="shared" ref="F27" si="4">ROUND(E27*100/D27,2)</f>
        <v>26.42</v>
      </c>
      <c r="G27" s="53"/>
      <c r="H27" s="50"/>
      <c r="I27" s="50"/>
    </row>
    <row r="28" spans="1:34" s="28" customFormat="1" ht="67.5" customHeight="1" thickBot="1" x14ac:dyDescent="0.3">
      <c r="A28" s="22">
        <v>4</v>
      </c>
      <c r="B28" s="23" t="s">
        <v>41</v>
      </c>
      <c r="C28" s="24" t="s">
        <v>30</v>
      </c>
      <c r="D28" s="26">
        <f>D29+D30+D31+D32+D33</f>
        <v>9344162</v>
      </c>
      <c r="E28" s="26">
        <f>E29+E30+E31+E32+E33</f>
        <v>9325109.1099999994</v>
      </c>
      <c r="F28" s="26">
        <f>ROUND(E28*100/D28,2)</f>
        <v>99.8</v>
      </c>
      <c r="G28" s="47"/>
      <c r="H28" s="20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51" customFormat="1" ht="108" customHeight="1" thickBot="1" x14ac:dyDescent="0.3">
      <c r="A29" s="44"/>
      <c r="B29" s="44" t="s">
        <v>18</v>
      </c>
      <c r="C29" s="44"/>
      <c r="D29" s="72">
        <v>1672232.38</v>
      </c>
      <c r="E29" s="71">
        <v>1665407.29</v>
      </c>
      <c r="F29" s="31">
        <f>ROUND(E29*100/D29,2)</f>
        <v>99.59</v>
      </c>
      <c r="G29" s="7" t="s">
        <v>72</v>
      </c>
      <c r="H29" s="50"/>
      <c r="I29" s="50"/>
    </row>
    <row r="30" spans="1:34" s="51" customFormat="1" ht="141.75" customHeight="1" thickBot="1" x14ac:dyDescent="0.3">
      <c r="A30" s="44"/>
      <c r="B30" s="44" t="s">
        <v>59</v>
      </c>
      <c r="C30" s="44"/>
      <c r="D30" s="72">
        <v>5794582.54</v>
      </c>
      <c r="E30" s="71">
        <v>5789959.54</v>
      </c>
      <c r="F30" s="31">
        <f t="shared" ref="F30:F33" si="5">ROUND(E30*100/D30,2)</f>
        <v>99.92</v>
      </c>
      <c r="G30" s="7" t="s">
        <v>72</v>
      </c>
      <c r="H30" s="50"/>
      <c r="I30" s="50"/>
    </row>
    <row r="31" spans="1:34" s="51" customFormat="1" ht="67.5" customHeight="1" thickBot="1" x14ac:dyDescent="0.3">
      <c r="A31" s="44"/>
      <c r="B31" s="44" t="s">
        <v>6</v>
      </c>
      <c r="C31" s="44"/>
      <c r="D31" s="72">
        <v>60000</v>
      </c>
      <c r="E31" s="71">
        <v>60000</v>
      </c>
      <c r="F31" s="31">
        <f t="shared" si="5"/>
        <v>100</v>
      </c>
      <c r="G31" s="7"/>
      <c r="H31" s="50"/>
      <c r="I31" s="50"/>
    </row>
    <row r="32" spans="1:34" s="51" customFormat="1" ht="76.5" customHeight="1" thickBot="1" x14ac:dyDescent="0.3">
      <c r="A32" s="44"/>
      <c r="B32" s="44" t="s">
        <v>7</v>
      </c>
      <c r="C32" s="44"/>
      <c r="D32" s="72">
        <v>1266507.45</v>
      </c>
      <c r="E32" s="71">
        <v>1266417.21</v>
      </c>
      <c r="F32" s="31">
        <f t="shared" si="5"/>
        <v>99.99</v>
      </c>
      <c r="G32" s="7" t="s">
        <v>72</v>
      </c>
      <c r="H32" s="50"/>
      <c r="I32" s="50"/>
    </row>
    <row r="33" spans="1:34" s="51" customFormat="1" ht="55.5" customHeight="1" thickBot="1" x14ac:dyDescent="0.3">
      <c r="A33" s="44"/>
      <c r="B33" s="44" t="s">
        <v>8</v>
      </c>
      <c r="C33" s="44"/>
      <c r="D33" s="72">
        <v>550839.63</v>
      </c>
      <c r="E33" s="71">
        <v>543325.06999999995</v>
      </c>
      <c r="F33" s="31">
        <f t="shared" si="5"/>
        <v>98.64</v>
      </c>
      <c r="G33" s="7" t="s">
        <v>73</v>
      </c>
      <c r="H33" s="50"/>
      <c r="I33" s="50"/>
    </row>
    <row r="34" spans="1:34" s="33" customFormat="1" ht="33" customHeight="1" thickBot="1" x14ac:dyDescent="0.3">
      <c r="A34" s="100" t="s">
        <v>42</v>
      </c>
      <c r="B34" s="101"/>
      <c r="C34" s="102"/>
      <c r="D34" s="34">
        <f>D28</f>
        <v>9344162</v>
      </c>
      <c r="E34" s="34">
        <f>E28</f>
        <v>9325109.1099999994</v>
      </c>
      <c r="F34" s="35">
        <f t="shared" ref="F34:F35" si="6">ROUND(E34*100/D34,2)</f>
        <v>99.8</v>
      </c>
      <c r="G34" s="54" t="s">
        <v>20</v>
      </c>
      <c r="H34" s="32"/>
      <c r="I34" s="32"/>
    </row>
    <row r="35" spans="1:34" s="28" customFormat="1" ht="52.5" customHeight="1" thickBot="1" x14ac:dyDescent="0.3">
      <c r="A35" s="22">
        <v>5</v>
      </c>
      <c r="B35" s="55" t="s">
        <v>12</v>
      </c>
      <c r="C35" s="24" t="s">
        <v>30</v>
      </c>
      <c r="D35" s="56">
        <f>D36</f>
        <v>10160113.1</v>
      </c>
      <c r="E35" s="56">
        <f>E36</f>
        <v>10160113.1</v>
      </c>
      <c r="F35" s="26">
        <f t="shared" si="6"/>
        <v>100</v>
      </c>
      <c r="G35" s="57"/>
      <c r="H35" s="20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</row>
    <row r="36" spans="1:34" s="51" customFormat="1" ht="48.75" customHeight="1" thickBot="1" x14ac:dyDescent="0.3">
      <c r="A36" s="44"/>
      <c r="B36" s="44" t="s">
        <v>9</v>
      </c>
      <c r="C36" s="44"/>
      <c r="D36" s="82">
        <v>10160113.1</v>
      </c>
      <c r="E36" s="8">
        <v>10160113.1</v>
      </c>
      <c r="F36" s="31">
        <f>ROUND(E36*100/D36,2)</f>
        <v>100</v>
      </c>
      <c r="G36" s="9"/>
      <c r="H36" s="50"/>
      <c r="I36" s="50"/>
    </row>
    <row r="37" spans="1:34" s="33" customFormat="1" ht="32.25" customHeight="1" thickBot="1" x14ac:dyDescent="0.3">
      <c r="A37" s="100" t="s">
        <v>43</v>
      </c>
      <c r="B37" s="101"/>
      <c r="C37" s="102"/>
      <c r="D37" s="34">
        <f>D35</f>
        <v>10160113.1</v>
      </c>
      <c r="E37" s="34">
        <f>E35</f>
        <v>10160113.1</v>
      </c>
      <c r="F37" s="35">
        <f t="shared" ref="F37:F40" si="7">ROUND(E37*100/D37,2)</f>
        <v>100</v>
      </c>
      <c r="G37" s="36"/>
      <c r="H37" s="32"/>
      <c r="I37" s="32"/>
    </row>
    <row r="38" spans="1:34" s="28" customFormat="1" ht="52.5" customHeight="1" thickBot="1" x14ac:dyDescent="0.3">
      <c r="A38" s="22">
        <v>6</v>
      </c>
      <c r="B38" s="55" t="s">
        <v>13</v>
      </c>
      <c r="C38" s="24" t="s">
        <v>30</v>
      </c>
      <c r="D38" s="26">
        <f>D39</f>
        <v>20618422.579999998</v>
      </c>
      <c r="E38" s="26">
        <f>E39</f>
        <v>20591612.629999999</v>
      </c>
      <c r="F38" s="26">
        <f t="shared" si="7"/>
        <v>99.87</v>
      </c>
      <c r="G38" s="47"/>
      <c r="H38" s="20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</row>
    <row r="39" spans="1:34" s="51" customFormat="1" ht="53.25" customHeight="1" thickBot="1" x14ac:dyDescent="0.3">
      <c r="A39" s="44"/>
      <c r="B39" s="44" t="s">
        <v>60</v>
      </c>
      <c r="C39" s="44"/>
      <c r="D39" s="74">
        <v>20618422.579999998</v>
      </c>
      <c r="E39" s="75">
        <v>20591612.629999999</v>
      </c>
      <c r="F39" s="31">
        <f t="shared" si="7"/>
        <v>99.87</v>
      </c>
      <c r="G39" s="73" t="s">
        <v>74</v>
      </c>
      <c r="H39" s="50"/>
      <c r="I39" s="50"/>
    </row>
    <row r="40" spans="1:34" s="61" customFormat="1" ht="33" customHeight="1" thickBot="1" x14ac:dyDescent="0.3">
      <c r="A40" s="105" t="s">
        <v>44</v>
      </c>
      <c r="B40" s="106"/>
      <c r="C40" s="107"/>
      <c r="D40" s="35">
        <f>D38</f>
        <v>20618422.579999998</v>
      </c>
      <c r="E40" s="59">
        <f>E38</f>
        <v>20591612.629999999</v>
      </c>
      <c r="F40" s="35">
        <f t="shared" si="7"/>
        <v>99.87</v>
      </c>
      <c r="G40" s="60"/>
      <c r="H40" s="20"/>
      <c r="I40" s="12"/>
    </row>
    <row r="41" spans="1:34" s="28" customFormat="1" ht="53.25" customHeight="1" thickBot="1" x14ac:dyDescent="0.3">
      <c r="A41" s="22">
        <v>7</v>
      </c>
      <c r="B41" s="23" t="s">
        <v>10</v>
      </c>
      <c r="C41" s="24" t="s">
        <v>29</v>
      </c>
      <c r="D41" s="25">
        <f>D42</f>
        <v>0</v>
      </c>
      <c r="E41" s="25">
        <f t="shared" ref="E41" si="8">E42</f>
        <v>0</v>
      </c>
      <c r="F41" s="26"/>
      <c r="G41" s="27" t="s">
        <v>63</v>
      </c>
      <c r="H41" s="20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</row>
    <row r="42" spans="1:34" s="51" customFormat="1" ht="63.75" customHeight="1" thickBot="1" x14ac:dyDescent="0.3">
      <c r="A42" s="44"/>
      <c r="B42" s="44" t="s">
        <v>11</v>
      </c>
      <c r="C42" s="44"/>
      <c r="D42" s="62">
        <v>0</v>
      </c>
      <c r="E42" s="49">
        <v>0</v>
      </c>
      <c r="F42" s="31"/>
      <c r="G42" s="58"/>
      <c r="H42" s="50"/>
      <c r="I42" s="50"/>
    </row>
    <row r="43" spans="1:34" s="61" customFormat="1" ht="28.5" customHeight="1" thickBot="1" x14ac:dyDescent="0.3">
      <c r="A43" s="105" t="s">
        <v>45</v>
      </c>
      <c r="B43" s="106"/>
      <c r="C43" s="107"/>
      <c r="D43" s="63">
        <f>D41</f>
        <v>0</v>
      </c>
      <c r="E43" s="63">
        <f>E41</f>
        <v>0</v>
      </c>
      <c r="F43" s="35"/>
      <c r="G43" s="64"/>
      <c r="H43" s="20"/>
      <c r="I43" s="12"/>
    </row>
    <row r="44" spans="1:34" s="28" customFormat="1" ht="66.75" customHeight="1" thickBot="1" x14ac:dyDescent="0.3">
      <c r="A44" s="22">
        <v>8</v>
      </c>
      <c r="B44" s="23" t="s">
        <v>14</v>
      </c>
      <c r="C44" s="24" t="s">
        <v>29</v>
      </c>
      <c r="D44" s="25">
        <f>D45</f>
        <v>2326500</v>
      </c>
      <c r="E44" s="25">
        <f t="shared" ref="E44" si="9">E45</f>
        <v>2326500</v>
      </c>
      <c r="F44" s="26">
        <f t="shared" ref="F44" si="10">ROUND(E44*100/D44,2)</f>
        <v>100</v>
      </c>
      <c r="G44" s="27"/>
      <c r="H44" s="20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</row>
    <row r="45" spans="1:34" s="51" customFormat="1" ht="87" customHeight="1" thickBot="1" x14ac:dyDescent="0.3">
      <c r="A45" s="44"/>
      <c r="B45" s="44" t="s">
        <v>21</v>
      </c>
      <c r="C45" s="44"/>
      <c r="D45" s="78">
        <v>2326500</v>
      </c>
      <c r="E45" s="78">
        <v>2326500</v>
      </c>
      <c r="F45" s="31">
        <f>ROUND(E45*100/D45,2)</f>
        <v>100</v>
      </c>
      <c r="G45" s="4"/>
      <c r="H45" s="50"/>
      <c r="I45" s="50"/>
    </row>
    <row r="46" spans="1:34" s="33" customFormat="1" ht="28.5" customHeight="1" thickBot="1" x14ac:dyDescent="0.3">
      <c r="A46" s="100" t="s">
        <v>46</v>
      </c>
      <c r="B46" s="101"/>
      <c r="C46" s="102"/>
      <c r="D46" s="34">
        <f>D44</f>
        <v>2326500</v>
      </c>
      <c r="E46" s="34">
        <f>E44</f>
        <v>2326500</v>
      </c>
      <c r="F46" s="35">
        <f>ROUND(E46*100/D46,2)</f>
        <v>100</v>
      </c>
      <c r="G46" s="36"/>
      <c r="H46" s="32"/>
      <c r="I46" s="32"/>
    </row>
    <row r="47" spans="1:34" s="28" customFormat="1" ht="53.25" customHeight="1" thickBot="1" x14ac:dyDescent="0.3">
      <c r="A47" s="22">
        <v>9</v>
      </c>
      <c r="B47" s="23" t="s">
        <v>15</v>
      </c>
      <c r="C47" s="24" t="s">
        <v>29</v>
      </c>
      <c r="D47" s="25">
        <f>D48</f>
        <v>618900</v>
      </c>
      <c r="E47" s="25">
        <f t="shared" ref="E47" si="11">E48</f>
        <v>618900</v>
      </c>
      <c r="F47" s="26">
        <f t="shared" ref="F47:F52" si="12">ROUND(E47*100/D47,2)</f>
        <v>100</v>
      </c>
      <c r="G47" s="27"/>
      <c r="H47" s="20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s="51" customFormat="1" ht="66.75" customHeight="1" thickBot="1" x14ac:dyDescent="0.3">
      <c r="A48" s="44"/>
      <c r="B48" s="44" t="s">
        <v>22</v>
      </c>
      <c r="C48" s="44"/>
      <c r="D48" s="80">
        <v>618900</v>
      </c>
      <c r="E48" s="79">
        <v>618900</v>
      </c>
      <c r="F48" s="31">
        <f t="shared" si="12"/>
        <v>100</v>
      </c>
      <c r="G48" s="4"/>
      <c r="H48" s="50"/>
      <c r="I48" s="50"/>
    </row>
    <row r="49" spans="1:34" s="33" customFormat="1" ht="30" customHeight="1" thickBot="1" x14ac:dyDescent="0.3">
      <c r="A49" s="108" t="s">
        <v>47</v>
      </c>
      <c r="B49" s="108"/>
      <c r="C49" s="108"/>
      <c r="D49" s="34">
        <f>D47</f>
        <v>618900</v>
      </c>
      <c r="E49" s="34">
        <f>E47</f>
        <v>618900</v>
      </c>
      <c r="F49" s="35">
        <f t="shared" si="12"/>
        <v>100</v>
      </c>
      <c r="G49" s="36"/>
      <c r="H49" s="32"/>
      <c r="I49" s="32"/>
    </row>
    <row r="50" spans="1:34" s="28" customFormat="1" ht="36.75" customHeight="1" thickBot="1" x14ac:dyDescent="0.3">
      <c r="A50" s="22">
        <v>10</v>
      </c>
      <c r="B50" s="23" t="s">
        <v>23</v>
      </c>
      <c r="C50" s="24" t="s">
        <v>29</v>
      </c>
      <c r="D50" s="25">
        <f>D51</f>
        <v>1129200</v>
      </c>
      <c r="E50" s="25">
        <f t="shared" ref="E50" si="13">E51</f>
        <v>1129200</v>
      </c>
      <c r="F50" s="26">
        <f t="shared" si="12"/>
        <v>100</v>
      </c>
      <c r="G50" s="27"/>
      <c r="H50" s="20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s="51" customFormat="1" ht="39.75" customHeight="1" thickBot="1" x14ac:dyDescent="0.3">
      <c r="A51" s="44"/>
      <c r="B51" s="44" t="s">
        <v>24</v>
      </c>
      <c r="C51" s="44"/>
      <c r="D51" s="77">
        <v>1129200</v>
      </c>
      <c r="E51" s="76">
        <v>1129200</v>
      </c>
      <c r="F51" s="31">
        <f t="shared" si="12"/>
        <v>100</v>
      </c>
      <c r="G51" s="9"/>
      <c r="H51" s="50"/>
      <c r="I51" s="50"/>
    </row>
    <row r="52" spans="1:34" s="33" customFormat="1" ht="21.75" customHeight="1" thickBot="1" x14ac:dyDescent="0.3">
      <c r="A52" s="108" t="s">
        <v>48</v>
      </c>
      <c r="B52" s="108"/>
      <c r="C52" s="108"/>
      <c r="D52" s="34">
        <f>D50</f>
        <v>1129200</v>
      </c>
      <c r="E52" s="34">
        <f>E50</f>
        <v>1129200</v>
      </c>
      <c r="F52" s="35">
        <f t="shared" si="12"/>
        <v>100</v>
      </c>
      <c r="G52" s="36"/>
      <c r="H52" s="32"/>
      <c r="I52" s="32"/>
    </row>
    <row r="53" spans="1:34" s="28" customFormat="1" ht="102" customHeight="1" thickBot="1" x14ac:dyDescent="0.3">
      <c r="A53" s="22">
        <v>11</v>
      </c>
      <c r="B53" s="23" t="s">
        <v>25</v>
      </c>
      <c r="C53" s="24" t="s">
        <v>29</v>
      </c>
      <c r="D53" s="25">
        <f>D54+D55</f>
        <v>2237300</v>
      </c>
      <c r="E53" s="25">
        <f t="shared" ref="E53" si="14">E54+E55</f>
        <v>2237300</v>
      </c>
      <c r="F53" s="26">
        <f>ROUND(E53*100/D53,2)</f>
        <v>100</v>
      </c>
      <c r="G53" s="27"/>
      <c r="H53" s="20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s="51" customFormat="1" ht="54" customHeight="1" thickBot="1" x14ac:dyDescent="0.3">
      <c r="A54" s="44"/>
      <c r="B54" s="44" t="s">
        <v>26</v>
      </c>
      <c r="C54" s="44"/>
      <c r="D54" s="83">
        <v>2236600</v>
      </c>
      <c r="E54" s="81">
        <v>2236600</v>
      </c>
      <c r="F54" s="31">
        <f>ROUND(E54*100/D54,2)</f>
        <v>100</v>
      </c>
      <c r="G54" s="4"/>
      <c r="H54" s="50"/>
      <c r="I54" s="50"/>
    </row>
    <row r="55" spans="1:34" s="51" customFormat="1" ht="99.75" customHeight="1" thickBot="1" x14ac:dyDescent="0.3">
      <c r="A55" s="44"/>
      <c r="B55" s="44" t="s">
        <v>27</v>
      </c>
      <c r="C55" s="44"/>
      <c r="D55" s="83">
        <v>700</v>
      </c>
      <c r="E55" s="82">
        <v>700</v>
      </c>
      <c r="F55" s="31">
        <f t="shared" ref="F55" si="15">ROUND(E55*100/D55,2)</f>
        <v>100</v>
      </c>
      <c r="G55" s="9"/>
      <c r="H55" s="50"/>
      <c r="I55" s="50"/>
    </row>
    <row r="56" spans="1:34" ht="15.75" thickBot="1" x14ac:dyDescent="0.3">
      <c r="A56" s="97" t="s">
        <v>49</v>
      </c>
      <c r="B56" s="97"/>
      <c r="C56" s="97"/>
      <c r="D56" s="65">
        <f>D53</f>
        <v>2237300</v>
      </c>
      <c r="E56" s="65">
        <f>E53</f>
        <v>2237300</v>
      </c>
      <c r="F56" s="26">
        <f t="shared" ref="F56:F58" si="16">ROUND(E56*100/D56,2)</f>
        <v>100</v>
      </c>
      <c r="G56" s="66"/>
    </row>
    <row r="57" spans="1:34" ht="15.75" thickBot="1" x14ac:dyDescent="0.3">
      <c r="A57" s="85"/>
      <c r="B57" s="85"/>
      <c r="C57" s="15"/>
      <c r="D57" s="67"/>
      <c r="E57" s="67"/>
      <c r="F57" s="31"/>
      <c r="G57" s="68"/>
    </row>
    <row r="58" spans="1:34" ht="16.5" thickBot="1" x14ac:dyDescent="0.3">
      <c r="A58" s="98" t="s">
        <v>50</v>
      </c>
      <c r="B58" s="98"/>
      <c r="C58" s="98"/>
      <c r="D58" s="65">
        <f>D56+D52+D49+D46+D43+D40+D37+D34+D27+D19+D10</f>
        <v>493412087.21999997</v>
      </c>
      <c r="E58" s="65">
        <f>E56+E52+E49+E46+E43+E40+E37+E34+E27+E19+E10</f>
        <v>362468163.81</v>
      </c>
      <c r="F58" s="26">
        <f t="shared" si="16"/>
        <v>73.459999999999994</v>
      </c>
      <c r="G58" s="66"/>
    </row>
    <row r="59" spans="1:34" s="12" customFormat="1" ht="13.9" customHeight="1" x14ac:dyDescent="0.25">
      <c r="A59" s="95" t="s">
        <v>62</v>
      </c>
      <c r="B59" s="96"/>
      <c r="C59" s="96"/>
      <c r="D59" s="96"/>
      <c r="E59" s="96"/>
      <c r="F59" s="96"/>
      <c r="G59" s="96"/>
    </row>
    <row r="60" spans="1:34" s="12" customFormat="1" ht="13.9" customHeight="1" x14ac:dyDescent="0.25">
      <c r="A60" s="96"/>
      <c r="B60" s="96"/>
      <c r="C60" s="96"/>
      <c r="D60" s="96"/>
      <c r="E60" s="96"/>
      <c r="F60" s="96"/>
      <c r="G60" s="96"/>
    </row>
    <row r="61" spans="1:34" s="12" customFormat="1" ht="13.9" customHeight="1" x14ac:dyDescent="0.25">
      <c r="A61" s="96"/>
      <c r="B61" s="96"/>
      <c r="C61" s="96"/>
      <c r="D61" s="96"/>
      <c r="E61" s="96"/>
      <c r="F61" s="96"/>
      <c r="G61" s="96"/>
    </row>
    <row r="62" spans="1:34" s="12" customFormat="1" ht="13.9" customHeight="1" x14ac:dyDescent="0.25">
      <c r="A62" s="96"/>
      <c r="B62" s="96"/>
      <c r="C62" s="96"/>
      <c r="D62" s="96"/>
      <c r="E62" s="96"/>
      <c r="F62" s="96"/>
      <c r="G62" s="96"/>
    </row>
    <row r="63" spans="1:34" s="12" customFormat="1" ht="11.25" customHeight="1" x14ac:dyDescent="0.25">
      <c r="A63" s="96"/>
      <c r="B63" s="96"/>
      <c r="C63" s="96"/>
      <c r="D63" s="96"/>
      <c r="E63" s="96"/>
      <c r="F63" s="96"/>
      <c r="G63" s="96"/>
    </row>
    <row r="64" spans="1:34" ht="13.5" hidden="1" customHeight="1" x14ac:dyDescent="0.25">
      <c r="A64" s="96"/>
      <c r="B64" s="96"/>
      <c r="C64" s="96"/>
      <c r="D64" s="96"/>
      <c r="E64" s="96"/>
      <c r="F64" s="96"/>
      <c r="G64" s="96"/>
    </row>
    <row r="65" spans="1:7" ht="13.5" hidden="1" customHeight="1" x14ac:dyDescent="0.25">
      <c r="A65" s="96"/>
      <c r="B65" s="96"/>
      <c r="C65" s="96"/>
      <c r="D65" s="96"/>
      <c r="E65" s="96"/>
      <c r="F65" s="96"/>
      <c r="G65" s="96"/>
    </row>
    <row r="66" spans="1:7" hidden="1" x14ac:dyDescent="0.25">
      <c r="A66" s="96"/>
      <c r="B66" s="96"/>
      <c r="C66" s="96"/>
      <c r="D66" s="96"/>
      <c r="E66" s="96"/>
      <c r="F66" s="96"/>
      <c r="G66" s="96"/>
    </row>
  </sheetData>
  <sheetProtection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Золотухина Елена Алексеевна</cp:lastModifiedBy>
  <cp:lastPrinted>2023-01-23T07:41:55Z</cp:lastPrinted>
  <dcterms:created xsi:type="dcterms:W3CDTF">2014-03-03T00:42:11Z</dcterms:created>
  <dcterms:modified xsi:type="dcterms:W3CDTF">2024-02-07T07:31:10Z</dcterms:modified>
</cp:coreProperties>
</file>