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545" yWindow="60" windowWidth="17490" windowHeight="1104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Лист1!$5:$6</definedName>
    <definedName name="_xlnm.Print_Area" localSheetId="0">Лист1!$A$1:$J$77</definedName>
  </definedNames>
  <calcPr calcId="145621"/>
</workbook>
</file>

<file path=xl/calcChain.xml><?xml version="1.0" encoding="utf-8"?>
<calcChain xmlns="http://schemas.openxmlformats.org/spreadsheetml/2006/main">
  <c r="I49" i="1" l="1"/>
  <c r="H49" i="1"/>
  <c r="G49" i="1"/>
  <c r="F49" i="1"/>
  <c r="I35" i="1" l="1"/>
  <c r="H35" i="1"/>
  <c r="G35" i="1"/>
  <c r="F35" i="1"/>
  <c r="E35" i="1"/>
  <c r="I33" i="1"/>
  <c r="H33" i="1"/>
  <c r="G33" i="1"/>
  <c r="F33" i="1"/>
  <c r="E33" i="1"/>
  <c r="I30" i="1"/>
  <c r="H30" i="1"/>
  <c r="G30" i="1"/>
  <c r="F30" i="1"/>
  <c r="E30" i="1"/>
  <c r="D30" i="1"/>
  <c r="I28" i="1"/>
  <c r="H28" i="1"/>
  <c r="G28" i="1"/>
  <c r="F28" i="1"/>
  <c r="E28" i="1"/>
  <c r="D28" i="1"/>
  <c r="I26" i="1"/>
  <c r="H26" i="1"/>
  <c r="G26" i="1"/>
  <c r="F26" i="1"/>
  <c r="E26" i="1"/>
  <c r="D26" i="1"/>
  <c r="I24" i="1"/>
  <c r="H24" i="1"/>
  <c r="G24" i="1"/>
  <c r="F24" i="1"/>
  <c r="E24" i="1"/>
  <c r="D24" i="1"/>
  <c r="I22" i="1"/>
  <c r="H22" i="1"/>
  <c r="G22" i="1"/>
  <c r="F22" i="1"/>
  <c r="E22" i="1"/>
  <c r="D22" i="1"/>
  <c r="I20" i="1"/>
  <c r="H20" i="1"/>
  <c r="G20" i="1"/>
  <c r="F20" i="1"/>
  <c r="E20" i="1"/>
  <c r="D20" i="1"/>
  <c r="I18" i="1"/>
  <c r="H18" i="1"/>
  <c r="G18" i="1"/>
  <c r="F18" i="1"/>
  <c r="E18" i="1"/>
  <c r="D18" i="1"/>
  <c r="I16" i="1"/>
  <c r="H16" i="1"/>
  <c r="G16" i="1"/>
  <c r="F16" i="1"/>
  <c r="E16" i="1"/>
  <c r="D16" i="1"/>
</calcChain>
</file>

<file path=xl/sharedStrings.xml><?xml version="1.0" encoding="utf-8"?>
<sst xmlns="http://schemas.openxmlformats.org/spreadsheetml/2006/main" count="240" uniqueCount="149">
  <si>
    <t>да / нет</t>
  </si>
  <si>
    <t>Общий объем расходов бюджета муниципального образования, направленных на обеспечение занятости подростков 14-18 лет</t>
  </si>
  <si>
    <t>тыс. рублей</t>
  </si>
  <si>
    <t>Наличие территориальной трехсторонней комиссии по регулированию социально-трудовых отношений</t>
  </si>
  <si>
    <t>тыс.рублей</t>
  </si>
  <si>
    <t>№ п/п</t>
  </si>
  <si>
    <t>Единица измерения</t>
  </si>
  <si>
    <t>Отчетная информация</t>
  </si>
  <si>
    <t>Примечание</t>
  </si>
  <si>
    <t>I.Повышение инвестиционной привлекательности и создание условий для привлечения инвестиций</t>
  </si>
  <si>
    <t>I.1</t>
  </si>
  <si>
    <t>I.2</t>
  </si>
  <si>
    <t>I.3</t>
  </si>
  <si>
    <t>II.1</t>
  </si>
  <si>
    <t>III.1</t>
  </si>
  <si>
    <t>IV.1</t>
  </si>
  <si>
    <t>IV.2</t>
  </si>
  <si>
    <t>IV.3</t>
  </si>
  <si>
    <t>V.1</t>
  </si>
  <si>
    <t>VI.1</t>
  </si>
  <si>
    <t>Объем средств, выделяемый органами местного самоуправления, на поддержку некоммерческих организаций</t>
  </si>
  <si>
    <t>Разработка проектно-сметной документации на инфраструктурные объекты</t>
  </si>
  <si>
    <t>кол-во единиц</t>
  </si>
  <si>
    <t>Разработка проектно-сметной документации на инвестиционные проекты</t>
  </si>
  <si>
    <t>Наличие территориальных, отраслевых, иных соглашений по регулированию социально-трудовых отношений на муниципальном уровне</t>
  </si>
  <si>
    <t>кол-во заключенных соглашений</t>
  </si>
  <si>
    <t>Поступление земельного налога в местный бюджет</t>
  </si>
  <si>
    <t>Поступление ЕНВД в местный бюджет</t>
  </si>
  <si>
    <t>Поступление НДФЛ в местный бюджет</t>
  </si>
  <si>
    <t xml:space="preserve">Поступление налога на имущество физических лиц  в местный бюджет </t>
  </si>
  <si>
    <t>Динамика поступления земельного налога в местный бюджет</t>
  </si>
  <si>
    <t>%</t>
  </si>
  <si>
    <t>Динамика поступления  ЕНВД  в местный бюджет</t>
  </si>
  <si>
    <t>Динамика поступления НДФЛ в местный бюджет</t>
  </si>
  <si>
    <t>Недоимка по земельному налогу в местный бюджет</t>
  </si>
  <si>
    <t>Недоимка по  ЕНВД  в местный бюджет</t>
  </si>
  <si>
    <t>Недоимка по НДФЛ в местный бюджет</t>
  </si>
  <si>
    <t>Недоимка по налогу на имущество физических лиц в местный бюджет</t>
  </si>
  <si>
    <t>Динамика недоимки по земельному налогу в местный бюджет</t>
  </si>
  <si>
    <t>Динамика недоимки по ЕНВД  в местный бюджет</t>
  </si>
  <si>
    <t>Динамика недоимки по НДФЛ в местный бюджет</t>
  </si>
  <si>
    <t>Динамика недоимки по налогу на имущество физических лиц в местный бюджет</t>
  </si>
  <si>
    <t>Динамика поступления налога на имущество физических лиц в местный бюджет</t>
  </si>
  <si>
    <t>Перечень мер по улучшению достигнутых значений показателей для оценки                                                                                                                                             эффективности деятельности органов местного самоуправления муниципальных образований Иркутской области</t>
  </si>
  <si>
    <t>Меры и их характеристики</t>
  </si>
  <si>
    <t>II.2</t>
  </si>
  <si>
    <t>II.3</t>
  </si>
  <si>
    <t>II. Работа муниципальных образований по повышению доходного потенциала территории</t>
  </si>
  <si>
    <t>II.4</t>
  </si>
  <si>
    <t>II.5</t>
  </si>
  <si>
    <t>II.11</t>
  </si>
  <si>
    <t>II.12</t>
  </si>
  <si>
    <t>II.13</t>
  </si>
  <si>
    <t>II.14</t>
  </si>
  <si>
    <t>II.15</t>
  </si>
  <si>
    <t>II.16</t>
  </si>
  <si>
    <t>II.17</t>
  </si>
  <si>
    <t>II.6</t>
  </si>
  <si>
    <t>II.7</t>
  </si>
  <si>
    <t>II.8</t>
  </si>
  <si>
    <t>II.9</t>
  </si>
  <si>
    <t>II.10</t>
  </si>
  <si>
    <t>II.18</t>
  </si>
  <si>
    <t>II.19</t>
  </si>
  <si>
    <t>II.20</t>
  </si>
  <si>
    <t>II.21</t>
  </si>
  <si>
    <t>Количество плательщиков ЕНВД</t>
  </si>
  <si>
    <t xml:space="preserve">единиц </t>
  </si>
  <si>
    <t>единиц</t>
  </si>
  <si>
    <t>VII.1</t>
  </si>
  <si>
    <t>N - отчетный год</t>
  </si>
  <si>
    <t>% к предыдущему году</t>
  </si>
  <si>
    <t>VI.2</t>
  </si>
  <si>
    <t>VIII.1</t>
  </si>
  <si>
    <t>Наличие муниципальной программы по охране окружающей среды</t>
  </si>
  <si>
    <t>человек</t>
  </si>
  <si>
    <t>VII.2</t>
  </si>
  <si>
    <t>Удельный вес средств местного бюджета, предусмотренный муниципальной программой по охране окружающей среды, в общем объеме расходов консолидированного местного бюджета</t>
  </si>
  <si>
    <t>IV. Регулирование сферы социально - трудовых отношений</t>
  </si>
  <si>
    <t>V. Обеспечение занятости подростков</t>
  </si>
  <si>
    <t>VI. Повышение гражданской ответственности</t>
  </si>
  <si>
    <t>VII. Поддержка института семьи и брака</t>
  </si>
  <si>
    <t>VII.3</t>
  </si>
  <si>
    <t>VIII. Обеспечение конкурентоспособности сельскохозяйственной продукции</t>
  </si>
  <si>
    <t>IX. Работа в области охраны окружающей среды</t>
  </si>
  <si>
    <t>IX.1</t>
  </si>
  <si>
    <t>IX.2</t>
  </si>
  <si>
    <t>III. Повышение эффективности расходования средств бюджета муниципального образования</t>
  </si>
  <si>
    <t>Участие представительных органов местного самоуправления в конкурсе на лучшую организацию работы представительного органа муниципального образования Иркутской области</t>
  </si>
  <si>
    <t>Количество предоставленных земельных участков льготным категориям граждан, в том числе многодетным семьям</t>
  </si>
  <si>
    <t>IV.4</t>
  </si>
  <si>
    <t>Количество граждан, с которыми легализованы трудовые отношения</t>
  </si>
  <si>
    <t>Доля граждан, обеспеченных земельными участками, выделяемых льготным категориям граждан, в общем количестве граждан, состоящих в очереди на получение земельных участков</t>
  </si>
  <si>
    <t>X. Повышение эффективности муниципального управления</t>
  </si>
  <si>
    <t>I.5</t>
  </si>
  <si>
    <t>Оборот розничной торговли на душу населения</t>
  </si>
  <si>
    <t xml:space="preserve">Наличие общественной палаты на территории муниципального образования </t>
  </si>
  <si>
    <t>Доля граждан, вовлеченных в мероприятия, проводимых совместно органами местного самоуправления с общественными организациями и объединениями, в общей численности населения муниципального образования</t>
  </si>
  <si>
    <t>X.1</t>
  </si>
  <si>
    <t>X.2</t>
  </si>
  <si>
    <t>X.3</t>
  </si>
  <si>
    <t>X.4</t>
  </si>
  <si>
    <t>X.5</t>
  </si>
  <si>
    <t>Доля муниципальных контрактов, заключенных с субъектами малого и среднего предпринимательства, в общем объеме закупок</t>
  </si>
  <si>
    <t>Наличие муниципальных программ (подпрограмм), направленных на поддержку социально ориентированных некоммерческих организаций, расположенных на территории муниципального образования</t>
  </si>
  <si>
    <t>X.6</t>
  </si>
  <si>
    <t>II.22</t>
  </si>
  <si>
    <t>II.23</t>
  </si>
  <si>
    <t>II.24</t>
  </si>
  <si>
    <t>Общее количество проведенных проверок в рамках муниципального земельного контроля</t>
  </si>
  <si>
    <t>Количество выявленных правонарушений в рамках муниципального земельного контроля</t>
  </si>
  <si>
    <t xml:space="preserve">Участие органов местного самоуправления муниципальных образований в региональнальных и федеральных конкурсах, выставках </t>
  </si>
  <si>
    <t xml:space="preserve">Результативность использования субсидий из областного бюджета местным бюджетам в целях софинансирования расходных обязательств муниципальных образований Иркутской области на реализацию мероприятий перечня проектов народных инициатив </t>
  </si>
  <si>
    <t>Поступление налогов по УСН в местный бюджет</t>
  </si>
  <si>
    <t>Динамика поступления  налогов по УСН  в местный бюджет</t>
  </si>
  <si>
    <t>Количество плательщиков налогов по УСН</t>
  </si>
  <si>
    <t>Недоимка по  налогам по УСН в местный бюджет</t>
  </si>
  <si>
    <t>Динамика недоимки по налогам по УСН в местный бюджет</t>
  </si>
  <si>
    <t>I.4</t>
  </si>
  <si>
    <t>Количество лучших внедренных практик, направленных на развитие и поддержку субъектов малого и среднего предпринимательства (Атлас муниципальных практик АСИ)</t>
  </si>
  <si>
    <t xml:space="preserve">Проведение работы по увеличению налогов </t>
  </si>
  <si>
    <t>II.25</t>
  </si>
  <si>
    <r>
      <rPr>
        <sz val="14"/>
        <color theme="1"/>
        <rFont val="Calibri"/>
        <family val="2"/>
        <charset val="204"/>
      </rPr>
      <t>«</t>
    </r>
    <r>
      <rPr>
        <sz val="14"/>
        <color theme="1"/>
        <rFont val="Times New Roman"/>
        <family val="1"/>
        <charset val="204"/>
      </rPr>
      <t xml:space="preserve">Приложение
к форме текстовой части доклада об итогах работы органов местного самоуправления городских округов и муниципальных районов                                   Иркутской области
</t>
    </r>
  </si>
  <si>
    <t>В показателях II.2, II.4, II.6, II.8, II.10, II.12, II.14, II.16, II.19, II.21 для муниципальных районов учитывается консолидированный бюджет.</t>
  </si>
  <si>
    <t>Доля достигнутых значений целевых показателей плана мероприятий ("дорожной карты") по содействию развитию конкуренции на территории муниципального образования на 2018-2022 годы в общем объеме значений целевых показателей</t>
  </si>
  <si>
    <t>Отсутствие задолженности по заработной плате в муниципальных учреждениях и муниципальных унитарных предприятиях</t>
  </si>
  <si>
    <t>Удельный вес детей - сирот и детей, оставшихся без попечения родителей, в общей численности детей в возрасте 0-17 лет</t>
  </si>
  <si>
    <t>Наличие муниципальных программ (подпрограмм) по защите населения и территорий от чрезвычайных ситуаций природного и техногенного характера, обеспечению пожарной безопасности и безопасности людей на водных объектах</t>
  </si>
  <si>
    <t>Индекс производства продукции сельского хозяйства в хозяйствах всех категорий (в сопоставимых ценах)</t>
  </si>
  <si>
    <t>Удельный вес работников, охваченных действием коллективных договоров (% от занятых в экономике)</t>
  </si>
  <si>
    <t>XI.1</t>
  </si>
  <si>
    <t xml:space="preserve">XI. Работа муниципальных образований по развитию конкуренции </t>
  </si>
  <si>
    <t>да</t>
  </si>
  <si>
    <t>Решение Думы Слюдянского МО №8 III-гд от 31.03.2013 года "Об утверждении Положения "Об общественной палате Слюдянского муниципального образования"</t>
  </si>
  <si>
    <t xml:space="preserve">нет  </t>
  </si>
  <si>
    <t xml:space="preserve">нет </t>
  </si>
  <si>
    <t>нет</t>
  </si>
  <si>
    <t>Муниципальная программа «Обеспечение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«Безопасный город» в муниципальном образовании Слюдянский район на 2019-2024 годы» утверждена Постановлением администрации МО Слюдянский район от 29.12.2018 г. № 870</t>
  </si>
  <si>
    <t xml:space="preserve">В 2019 году проведено 5 заседаний межведомственной комиссии по налоговой и социальной политике (25.03.2019, 24.06.2019, 30.09.2019, 18.11.2019, 23.12.2019), где было рассмотрено 15 вопросов, из которых 4 вопроса были посвящены задолженности по НДФЛ, ЕНВД, УСН, ЗН на территории Слюдянского района. Из представленных списков от МИФНС с задолженностью по НДФЛ по организациям поступило в консолидированный бюджет Слюдянского района 1 586,6 тыс. руб. В целях контроля снижения задолженности прошлых лет по предприятиям жилищно-коммунального комплекса ежемесячно проводился мониторинг поступлений НДФЛ. Так, по итогам 2019 года снижение задолженности прошлых лет составило 1 297,5 тыс. руб. или 20,9% от общей суммы задолженности.
 По УСН в течение года снижение задолженности составило 284,5 тыс. руб. или 16,5% (основная задолженность по УСН числится за предприятиями не осуществляющих свою деятельность). По  налогу на имущество физических лиц в 2019 году снижение задолженности составило1 086,3 тыс. руб. или 10,6%. 
Фактическое поступление отслеживается по предоставляемым из Федерального казначейства  ежедневным формам 0531480 "Сведения о поступивших от юридических платежах". 
В рамках исполнения плана (дорожной карты) по мобилизации доходов регионального и местного бюджетов Иркутской области в 4-ом квартале 2019 года проведена работа по погашению накопленной и предупреждению образования задолженности по имущественным налогам физических лиц у сотрудников органов местного самоуправления и подведомственных организаций. 
В Слюдянском городском поселении при администрации города продолжает функционировать рабочая группа по повышению доходного потенциала местного бюджета. Ежеквартально проводились заседания, на которых рассматривались вопросы: по погашению задолженности по НДФЛ, страховым взносам, арендной плате за земельные участки. На заседания комиссии приглашались руководители предприятий ЖКХ, имеющие задолженность по выплатам в бюджет. Заслушивали руководителей предприятий о принятых мерах по снижению задолженности. Положительным результатом проведенных заседаний послужила оплата предприятия ООО «Байкал» задолженности по НДФЛ за 2018 год в сумме 232,3 тыс.руб. Предприятие ООО «УКС» также произвело оплату задолженности по НДФЛ в сумме 112,8 тыс.руб., за ООО «СКК» в сумме 2 436,7 тыс.руб., ООО «ИРЦ» оплатил задолженность 99,2 тыс.руб., ООО «Аксилиум» также оплатил 248,8 тыс.руб., ООО «ККС» оплатил налог 15,7 тыс.руб., также предприятие продолжает частично погашать задолженность по страховым взносам. В результате того, что за счет определения эффективных методов воздействия на руководителей организаций, имеющих задолженность в целом снизилась кредиторская задолженность за прошлый год по НДФЛ на 3 145,5 тыс.руб. В рамках проведения контрольных мероприятий, осуществлялся муниципальный земельный контроль в форме проверок и выявлений нарушений, тем самым побуждая граждан к оформлению в собственность земельных участков. Только за 2019 год администрацией в рамках взаимодействия по вовлечению в налоговый оборот объектов недвижимого имущества и земельных участков проведена работа по 3902 объектам по которым уточнены идентификационные характеристики объектов налогообложения.
 Администрация Байкальского городского поселения постоянно участвует в заседаниях межведомственной комиссии. Сотрудничает с ИФНС Иркутской области. Работает со списками должников налоговых платежей, представленными ИФНС. 
В целях повышения налоговой грамотности населения и воспитания добросовестных налогоплательщиков, продолжена работа по обновлению официальных сайтов, как района, так и всех поселений Слюдянского района. На созданной странице «ФНС информирует» регулярно размещались актуальные материалы предоставляемые инспекцией. Также в интересах граждан в средствах массовой информации размещалась информация об единых сроках уплаты имущественных налогов и решения Думы об изменениях, принятых с 01.01.2019 года по налогу на имущество физических лиц и земельному налогу. 
</t>
  </si>
  <si>
    <t>Муниципальная программа "Охрана окружающей среды на территории муниципального образования Слюдянский район"№852 от 27.12.2018г., Постановление администрации Слюдянского городского поселения от 27.12.2018 г. № 1292  «Об утверждении муниципальной программы «Благоустройство Слюдянского муниципального образования» на 2019-2024 годы» Подпрограмма «Охрана окружающей среды территории Слюдянского муниципального образования» на 2019-2024 годы, Постановление от 07.11.2017г. №168-п "Об утверждении муниципальной программы "Благоустройство   территории Быстринского сельского поселения на 2018-2022годы", Муниципальная программа "Охрана окружающей среды в Утуликском муниципальном образовании" на 2019-2021 год 25.12.2019г №86, Постановление от 14.10.201 4г. №45/1 об утверждении муниципальной долгосрочной целевой программы «Благоустройство территории Новоснежнинского муниципального образования (сельского поселения)»</t>
  </si>
  <si>
    <t>Муниципальная программа "Социальная поддержка населения муниципального образования Слюдянский район" утвержденная постановлением администрации муниципального образования Слюдянский район №856 от 28.12.2018г</t>
  </si>
  <si>
    <t>В совместных мероприятиях, проводимых администрацией МО Слюдянский район и социально ориентированной некоммерческой Слюдянской районной общественной организацией ветеранов войны, труда, вооруженных сил и правоохранительных органов принято участие 2000 человек, в мероприятих социально-ориентированной Слюдянской районной организации Иркутской областной организации общероссийской общественной организации "Всероссийское общество инвалидов"принято участие 300 чел., в том числе проведена районная выставка "И невозможное возможно". В совместных мероприятиях с Некоммерческой организацией "Частное учреждение культуры, спорта и туризма  Слюдянского  района «Байкальский Дед Мороз», принято участие 5 000 человек в 2019 году. Администрацией МО Слюдянский район совместно с СОНКО некоммерческая организация "Союз садоводов Слюдянского района Иркутской области" проведена первая сельскохозяйственная выставка-ярмарка в районе, в которую были вовлечены 150 человек.</t>
  </si>
  <si>
    <t>С октября 2016 года земельные участки в собственность не предоставляются. В соответствии с п.4 ч. 5 ст. 27 Земельного кодекса РФ ограничиваются в обороте и частную собственность не предоставляются, в 2019 году предоставлено в аренду 7 земельных участков льготным категориям граждан, в собственность бесплатно 1 земельный участок на территории Быстринского сельского поселения (многодетная семья), на земельном учете состоит 388 семей на территории Слюдянского района</t>
  </si>
  <si>
    <t>Приложение
к приказу министерства 
экономического развития 
Иркутской области
от 14 апреля 2020 года
№ 62-23-мпр</t>
  </si>
  <si>
    <t>Снижение показателя в отчетном периодев связи с окончанием срока действия действующих договоров и  не заключением новых договоров данными организациями, а так же в связи с изменением подведомственности организаций (заключение договоров по месту нахождения головной организации)</t>
  </si>
  <si>
    <r>
      <t>Участие в 2019 году:                                                                                                                        - областная выставка "Агропромышленная неделя" в г.Иркутске;                                                                                                    - 22 Международная туристская выставка «Байкалтур-2019» в г. Иркутске;                                                                                                                     - конкурс Национальной премии в области развития событийного туризма Russian Event Awards;                                                                             - всероссийский конкурс "Туристический сувенир";                                        - муниципальная программа «Молодежная политика в Слюдянском районе» победила в областном конкурсе муниципальных программ по работе с детьми и молодежью, организованный Министерством по молодежной политике Иркутской области;</t>
    </r>
    <r>
      <rPr>
        <sz val="10"/>
        <color rgb="FFFF0000"/>
        <rFont val="Times New Roman"/>
        <family val="1"/>
        <charset val="204"/>
      </rPr>
      <t xml:space="preserve">
</t>
    </r>
    <r>
      <rPr>
        <sz val="10"/>
        <rFont val="Times New Roman"/>
        <family val="1"/>
        <charset val="204"/>
      </rPr>
      <t>- областной конкурс «За высокую социальную эффективность и развитие социального партнерства» в номинацию «Лучшее муниципальное образование Иркутской области по проведению работы в сфере развития социального партнерства» по итогам работы 2018 года;                                                                                                                                      - областной конкурс "Лучший городской округ (муниципальный район) Иркутской области по проведению работы в сфере  охраны труда" по итогам работы 2018 года;                                                                                                 - региональный конкурс проектов по представлению  бюджета для граждан в номинации "Лучший видеоролик о бюджете";                                        - конкурс видеороликов "Привет, Россия - Родина моя!" в рамках Международного форума-выставки по туризму "ОТДЫХ LEISURE 2019"</t>
    </r>
  </si>
  <si>
    <t>Мэр Слюдянского муниципального района                                                                                А.Г. Шульц</t>
  </si>
  <si>
    <t>2019:
- СОК
- жилой дом г. Байкальск (общежитие)
- 4 дворовых территоррий
- берегоукрепление рек солзан, Харлахта и оз. Байкал
- клуб п. Утулик
2020:
- СОК
- жилой дом г. Байкальск (общежитие)
- мост ч/з р. Харлахта
- КОС г. Слюдянка
- берегоукрепление р. Солзан, р. Харлахта, оз. Байкал
- лежероллерная трасса г. Байкальск
- центральная площадь г. Байкальск</t>
  </si>
  <si>
    <t>2019:
-ОЭЗ
2020:
-ОЭЗ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</si>
</sst>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0.0"/>
    <numFmt numFmtId="166" formatCode="0.000"/>
  </numFmts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</font>
    <font>
      <b/>
      <sz val="14"/>
      <name val="Times New Roman"/>
      <family val="1"/>
      <charset val="204"/>
    </font>
    <font>
      <sz val="20"/>
      <name val="Times New Roman"/>
      <family val="1"/>
      <charset val="204"/>
    </font>
    <font>
      <sz val="2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6" fillId="0" borderId="0" applyFont="0" applyFill="0" applyBorder="0" applyAlignment="0" applyProtection="0"/>
  </cellStyleXfs>
  <cellXfs count="73">
    <xf numFmtId="0" fontId="0" fillId="0" borderId="0" xfId="0"/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1" xfId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3" fillId="2" borderId="1" xfId="1" applyFont="1" applyFill="1" applyBorder="1" applyAlignment="1">
      <alignment horizontal="left" vertical="center" wrapText="1"/>
    </xf>
    <xf numFmtId="4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7" fillId="2" borderId="1" xfId="1" applyFont="1" applyFill="1" applyBorder="1" applyAlignment="1">
      <alignment vertical="center"/>
    </xf>
    <xf numFmtId="0" fontId="3" fillId="2" borderId="0" xfId="1" applyFont="1" applyFill="1" applyBorder="1" applyAlignment="1">
      <alignment vertical="center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left" vertical="center" wrapText="1"/>
    </xf>
    <xf numFmtId="0" fontId="3" fillId="2" borderId="0" xfId="1" applyFont="1" applyFill="1" applyBorder="1" applyAlignment="1">
      <alignment horizontal="center" vertical="center" wrapText="1"/>
    </xf>
    <xf numFmtId="4" fontId="3" fillId="2" borderId="0" xfId="1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vertical="center" wrapText="1"/>
    </xf>
    <xf numFmtId="0" fontId="9" fillId="2" borderId="0" xfId="0" applyFont="1" applyFill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4" fontId="3" fillId="2" borderId="1" xfId="1" applyNumberFormat="1" applyFont="1" applyFill="1" applyBorder="1" applyAlignment="1">
      <alignment horizontal="center" vertical="center"/>
    </xf>
    <xf numFmtId="10" fontId="3" fillId="2" borderId="1" xfId="1" applyNumberFormat="1" applyFont="1" applyFill="1" applyBorder="1" applyAlignment="1">
      <alignment horizontal="center" vertical="center" wrapText="1"/>
    </xf>
    <xf numFmtId="10" fontId="3" fillId="2" borderId="1" xfId="1" applyNumberFormat="1" applyFont="1" applyFill="1" applyBorder="1" applyAlignment="1">
      <alignment horizontal="center" vertical="center"/>
    </xf>
    <xf numFmtId="1" fontId="3" fillId="2" borderId="1" xfId="1" applyNumberFormat="1" applyFont="1" applyFill="1" applyBorder="1" applyAlignment="1">
      <alignment horizontal="center" vertical="center" wrapText="1"/>
    </xf>
    <xf numFmtId="1" fontId="3" fillId="2" borderId="1" xfId="1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NumberFormat="1" applyFont="1" applyFill="1" applyBorder="1" applyAlignment="1">
      <alignment horizontal="center" vertical="center"/>
    </xf>
    <xf numFmtId="166" fontId="3" fillId="0" borderId="1" xfId="1" applyNumberFormat="1" applyFont="1" applyFill="1" applyBorder="1" applyAlignment="1">
      <alignment vertical="center"/>
    </xf>
    <xf numFmtId="1" fontId="3" fillId="0" borderId="1" xfId="1" applyNumberFormat="1" applyFont="1" applyFill="1" applyBorder="1" applyAlignment="1">
      <alignment horizontal="center" vertical="center" wrapText="1"/>
    </xf>
    <xf numFmtId="1" fontId="3" fillId="0" borderId="1" xfId="1" applyNumberFormat="1" applyFont="1" applyFill="1" applyBorder="1" applyAlignment="1">
      <alignment vertical="center"/>
    </xf>
    <xf numFmtId="1" fontId="3" fillId="2" borderId="1" xfId="1" applyNumberFormat="1" applyFont="1" applyFill="1" applyBorder="1" applyAlignment="1">
      <alignment vertical="center"/>
    </xf>
    <xf numFmtId="0" fontId="3" fillId="2" borderId="1" xfId="1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right"/>
    </xf>
    <xf numFmtId="0" fontId="9" fillId="2" borderId="0" xfId="0" applyFont="1" applyFill="1" applyAlignment="1">
      <alignment horizontal="left" wrapText="1"/>
    </xf>
    <xf numFmtId="0" fontId="9" fillId="2" borderId="0" xfId="0" applyFont="1" applyFill="1" applyAlignment="1">
      <alignment horizontal="left"/>
    </xf>
    <xf numFmtId="0" fontId="3" fillId="2" borderId="1" xfId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/>
    </xf>
    <xf numFmtId="165" fontId="9" fillId="0" borderId="0" xfId="2" applyNumberFormat="1" applyFont="1" applyFill="1" applyAlignment="1">
      <alignment horizontal="left" vertical="top" wrapText="1"/>
    </xf>
    <xf numFmtId="0" fontId="9" fillId="0" borderId="0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center" vertical="center" wrapText="1"/>
    </xf>
    <xf numFmtId="0" fontId="11" fillId="0" borderId="0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3" fillId="0" borderId="2" xfId="1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7"/>
  <sheetViews>
    <sheetView tabSelected="1" view="pageBreakPreview" topLeftCell="A63" zoomScale="85" zoomScaleSheetLayoutView="85" workbookViewId="0">
      <selection activeCell="F62" sqref="F62"/>
    </sheetView>
  </sheetViews>
  <sheetFormatPr defaultColWidth="8.85546875" defaultRowHeight="15" x14ac:dyDescent="0.25"/>
  <cols>
    <col min="1" max="1" width="5.7109375" style="6" customWidth="1"/>
    <col min="2" max="2" width="44.28515625" style="6" customWidth="1"/>
    <col min="3" max="3" width="11.85546875" style="6" customWidth="1"/>
    <col min="4" max="4" width="9.85546875" style="6" customWidth="1"/>
    <col min="5" max="5" width="14.140625" style="6" customWidth="1"/>
    <col min="6" max="6" width="13.140625" style="16" customWidth="1"/>
    <col min="7" max="7" width="9.85546875" style="6" customWidth="1"/>
    <col min="8" max="8" width="11.7109375" style="6" customWidth="1"/>
    <col min="9" max="9" width="12.140625" style="6" customWidth="1"/>
    <col min="10" max="10" width="58.5703125" style="6" customWidth="1"/>
    <col min="11" max="16384" width="8.85546875" style="6"/>
  </cols>
  <sheetData>
    <row r="1" spans="1:10" ht="115.9" customHeight="1" x14ac:dyDescent="0.25">
      <c r="F1" s="64" t="s">
        <v>143</v>
      </c>
      <c r="G1" s="64"/>
      <c r="H1" s="64"/>
      <c r="I1" s="64"/>
      <c r="J1" s="64"/>
    </row>
    <row r="2" spans="1:10" ht="130.15" customHeight="1" x14ac:dyDescent="0.25">
      <c r="F2" s="65" t="s">
        <v>122</v>
      </c>
      <c r="G2" s="65"/>
      <c r="H2" s="65"/>
      <c r="I2" s="65"/>
      <c r="J2" s="65"/>
    </row>
    <row r="3" spans="1:10" ht="0.6" hidden="1" customHeight="1" x14ac:dyDescent="0.25">
      <c r="F3" s="52"/>
      <c r="G3" s="10"/>
      <c r="H3" s="10"/>
      <c r="I3" s="10"/>
      <c r="J3" s="10"/>
    </row>
    <row r="4" spans="1:10" ht="66.599999999999994" customHeight="1" x14ac:dyDescent="0.25">
      <c r="A4" s="67" t="s">
        <v>43</v>
      </c>
      <c r="B4" s="67"/>
      <c r="C4" s="67"/>
      <c r="D4" s="67"/>
      <c r="E4" s="67"/>
      <c r="F4" s="67"/>
      <c r="G4" s="67"/>
      <c r="H4" s="67"/>
      <c r="I4" s="67"/>
      <c r="J4" s="67"/>
    </row>
    <row r="5" spans="1:10" x14ac:dyDescent="0.25">
      <c r="A5" s="54" t="s">
        <v>5</v>
      </c>
      <c r="B5" s="54" t="s">
        <v>44</v>
      </c>
      <c r="C5" s="54" t="s">
        <v>6</v>
      </c>
      <c r="D5" s="54" t="s">
        <v>7</v>
      </c>
      <c r="E5" s="54"/>
      <c r="F5" s="54"/>
      <c r="G5" s="54"/>
      <c r="H5" s="54"/>
      <c r="I5" s="54"/>
      <c r="J5" s="54" t="s">
        <v>8</v>
      </c>
    </row>
    <row r="6" spans="1:10" s="9" customFormat="1" ht="12.75" x14ac:dyDescent="0.25">
      <c r="A6" s="54"/>
      <c r="B6" s="54"/>
      <c r="C6" s="54"/>
      <c r="D6" s="8">
        <v>2017</v>
      </c>
      <c r="E6" s="8">
        <v>2018</v>
      </c>
      <c r="F6" s="53">
        <v>2019</v>
      </c>
      <c r="G6" s="8">
        <v>2020</v>
      </c>
      <c r="H6" s="8">
        <v>2021</v>
      </c>
      <c r="I6" s="8">
        <v>2022</v>
      </c>
      <c r="J6" s="54"/>
    </row>
    <row r="7" spans="1:10" s="9" customFormat="1" ht="12.75" x14ac:dyDescent="0.25">
      <c r="A7" s="63" t="s">
        <v>9</v>
      </c>
      <c r="B7" s="63"/>
      <c r="C7" s="63"/>
      <c r="D7" s="63"/>
      <c r="E7" s="63"/>
      <c r="F7" s="63"/>
      <c r="G7" s="63"/>
      <c r="H7" s="63"/>
      <c r="I7" s="63"/>
      <c r="J7" s="63"/>
    </row>
    <row r="8" spans="1:10" s="16" customFormat="1" ht="188.25" customHeight="1" x14ac:dyDescent="0.25">
      <c r="A8" s="24" t="s">
        <v>10</v>
      </c>
      <c r="B8" s="11" t="s">
        <v>21</v>
      </c>
      <c r="C8" s="14" t="s">
        <v>22</v>
      </c>
      <c r="D8" s="43">
        <v>19</v>
      </c>
      <c r="E8" s="43">
        <v>12</v>
      </c>
      <c r="F8" s="43">
        <v>8</v>
      </c>
      <c r="G8" s="43">
        <v>7</v>
      </c>
      <c r="H8" s="43">
        <v>4</v>
      </c>
      <c r="I8" s="50">
        <v>4</v>
      </c>
      <c r="J8" s="51" t="s">
        <v>147</v>
      </c>
    </row>
    <row r="9" spans="1:10" s="16" customFormat="1" ht="65.25" customHeight="1" x14ac:dyDescent="0.25">
      <c r="A9" s="24" t="s">
        <v>11</v>
      </c>
      <c r="B9" s="11" t="s">
        <v>23</v>
      </c>
      <c r="C9" s="14" t="s">
        <v>22</v>
      </c>
      <c r="D9" s="43">
        <v>3</v>
      </c>
      <c r="E9" s="43">
        <v>1</v>
      </c>
      <c r="F9" s="43">
        <v>1</v>
      </c>
      <c r="G9" s="43">
        <v>1</v>
      </c>
      <c r="H9" s="43">
        <v>0</v>
      </c>
      <c r="I9" s="50">
        <v>0</v>
      </c>
      <c r="J9" s="51" t="s">
        <v>148</v>
      </c>
    </row>
    <row r="10" spans="1:10" ht="24" customHeight="1" x14ac:dyDescent="0.25">
      <c r="A10" s="13" t="s">
        <v>12</v>
      </c>
      <c r="B10" s="1" t="s">
        <v>95</v>
      </c>
      <c r="C10" s="3" t="s">
        <v>4</v>
      </c>
      <c r="D10" s="12">
        <v>100.26</v>
      </c>
      <c r="E10" s="12">
        <v>110.4</v>
      </c>
      <c r="F10" s="12">
        <v>123.5</v>
      </c>
      <c r="G10" s="4">
        <v>128.44</v>
      </c>
      <c r="H10" s="4">
        <v>133.58000000000001</v>
      </c>
      <c r="I10" s="5">
        <v>138.9</v>
      </c>
      <c r="J10" s="5"/>
    </row>
    <row r="11" spans="1:10" s="16" customFormat="1" ht="43.9" customHeight="1" x14ac:dyDescent="0.25">
      <c r="A11" s="13" t="s">
        <v>118</v>
      </c>
      <c r="B11" s="11" t="s">
        <v>103</v>
      </c>
      <c r="C11" s="14" t="s">
        <v>31</v>
      </c>
      <c r="D11" s="12">
        <v>21.32</v>
      </c>
      <c r="E11" s="12">
        <v>25.99</v>
      </c>
      <c r="F11" s="12">
        <v>36.909999999999997</v>
      </c>
      <c r="G11" s="12">
        <v>15</v>
      </c>
      <c r="H11" s="12">
        <v>15</v>
      </c>
      <c r="I11" s="15">
        <v>15</v>
      </c>
      <c r="J11" s="15"/>
    </row>
    <row r="12" spans="1:10" s="16" customFormat="1" ht="57" customHeight="1" x14ac:dyDescent="0.25">
      <c r="A12" s="13" t="s">
        <v>94</v>
      </c>
      <c r="B12" s="11" t="s">
        <v>119</v>
      </c>
      <c r="C12" s="14" t="s">
        <v>67</v>
      </c>
      <c r="D12" s="43">
        <v>6</v>
      </c>
      <c r="E12" s="43">
        <v>6</v>
      </c>
      <c r="F12" s="43">
        <v>6</v>
      </c>
      <c r="G12" s="43">
        <v>6</v>
      </c>
      <c r="H12" s="43">
        <v>6</v>
      </c>
      <c r="I12" s="50">
        <v>6</v>
      </c>
      <c r="J12" s="15"/>
    </row>
    <row r="13" spans="1:10" s="16" customFormat="1" ht="16.149999999999999" customHeight="1" x14ac:dyDescent="0.25">
      <c r="A13" s="58" t="s">
        <v>47</v>
      </c>
      <c r="B13" s="58"/>
      <c r="C13" s="58"/>
      <c r="D13" s="58"/>
      <c r="E13" s="58"/>
      <c r="F13" s="58"/>
      <c r="G13" s="58"/>
      <c r="H13" s="58"/>
      <c r="I13" s="58"/>
      <c r="J13" s="58"/>
    </row>
    <row r="14" spans="1:10" s="16" customFormat="1" ht="67.900000000000006" customHeight="1" x14ac:dyDescent="0.25">
      <c r="A14" s="13" t="s">
        <v>13</v>
      </c>
      <c r="B14" s="11" t="s">
        <v>120</v>
      </c>
      <c r="C14" s="14" t="s">
        <v>0</v>
      </c>
      <c r="D14" s="12" t="s">
        <v>132</v>
      </c>
      <c r="E14" s="12" t="s">
        <v>132</v>
      </c>
      <c r="F14" s="12" t="s">
        <v>132</v>
      </c>
      <c r="G14" s="12" t="s">
        <v>132</v>
      </c>
      <c r="H14" s="12" t="s">
        <v>132</v>
      </c>
      <c r="I14" s="31" t="s">
        <v>132</v>
      </c>
      <c r="J14" s="68" t="s">
        <v>138</v>
      </c>
    </row>
    <row r="15" spans="1:10" s="16" customFormat="1" ht="27.75" customHeight="1" x14ac:dyDescent="0.25">
      <c r="A15" s="13" t="s">
        <v>45</v>
      </c>
      <c r="B15" s="11" t="s">
        <v>28</v>
      </c>
      <c r="C15" s="14" t="s">
        <v>4</v>
      </c>
      <c r="D15" s="12">
        <v>212524.98</v>
      </c>
      <c r="E15" s="12">
        <v>238056.77</v>
      </c>
      <c r="F15" s="12">
        <v>247473.86900000001</v>
      </c>
      <c r="G15" s="12">
        <v>258027.747</v>
      </c>
      <c r="H15" s="12">
        <v>265128.23</v>
      </c>
      <c r="I15" s="40">
        <v>272578.77</v>
      </c>
      <c r="J15" s="69"/>
    </row>
    <row r="16" spans="1:10" s="16" customFormat="1" ht="33.75" customHeight="1" x14ac:dyDescent="0.25">
      <c r="A16" s="13" t="s">
        <v>46</v>
      </c>
      <c r="B16" s="11" t="s">
        <v>33</v>
      </c>
      <c r="C16" s="14" t="s">
        <v>31</v>
      </c>
      <c r="D16" s="41">
        <f>D15/211501.26</f>
        <v>1.0048402548523825</v>
      </c>
      <c r="E16" s="41">
        <f>E15/D15</f>
        <v>1.1201354777212542</v>
      </c>
      <c r="F16" s="41">
        <f>F15/E15</f>
        <v>1.0395582070612821</v>
      </c>
      <c r="G16" s="41">
        <f>G15/F15</f>
        <v>1.0426464339150086</v>
      </c>
      <c r="H16" s="41">
        <f>H15/G15</f>
        <v>1.0275182924416264</v>
      </c>
      <c r="I16" s="42">
        <f>I15/H15</f>
        <v>1.0281016472670603</v>
      </c>
      <c r="J16" s="69"/>
    </row>
    <row r="17" spans="1:16" s="16" customFormat="1" ht="34.5" customHeight="1" x14ac:dyDescent="0.25">
      <c r="A17" s="13" t="s">
        <v>48</v>
      </c>
      <c r="B17" s="11" t="s">
        <v>36</v>
      </c>
      <c r="C17" s="14" t="s">
        <v>4</v>
      </c>
      <c r="D17" s="12">
        <v>12297.19</v>
      </c>
      <c r="E17" s="12">
        <v>16254.05</v>
      </c>
      <c r="F17" s="12">
        <v>11022.147999999999</v>
      </c>
      <c r="G17" s="12">
        <v>9919.9330000000009</v>
      </c>
      <c r="H17" s="12">
        <v>8927.94</v>
      </c>
      <c r="I17" s="40">
        <v>8035.1459999999997</v>
      </c>
      <c r="J17" s="69"/>
    </row>
    <row r="18" spans="1:16" s="16" customFormat="1" ht="27.75" customHeight="1" x14ac:dyDescent="0.25">
      <c r="A18" s="19" t="s">
        <v>49</v>
      </c>
      <c r="B18" s="11" t="s">
        <v>40</v>
      </c>
      <c r="C18" s="14" t="s">
        <v>31</v>
      </c>
      <c r="D18" s="41">
        <f>D17/9033.33</f>
        <v>1.3613130484549996</v>
      </c>
      <c r="E18" s="41">
        <f>E17/D17</f>
        <v>1.3217694448894421</v>
      </c>
      <c r="F18" s="41">
        <f>F17/E17</f>
        <v>0.67811702314192457</v>
      </c>
      <c r="G18" s="41">
        <f>G17/F17</f>
        <v>0.89999998185471664</v>
      </c>
      <c r="H18" s="41">
        <f>H17/G17</f>
        <v>0.9000000302421397</v>
      </c>
      <c r="I18" s="42">
        <f>I17/H17</f>
        <v>0.89999999999999991</v>
      </c>
      <c r="J18" s="69"/>
    </row>
    <row r="19" spans="1:16" s="16" customFormat="1" ht="33.75" customHeight="1" x14ac:dyDescent="0.25">
      <c r="A19" s="19" t="s">
        <v>57</v>
      </c>
      <c r="B19" s="11" t="s">
        <v>26</v>
      </c>
      <c r="C19" s="14" t="s">
        <v>4</v>
      </c>
      <c r="D19" s="12">
        <v>25612.895</v>
      </c>
      <c r="E19" s="12">
        <v>29118.19</v>
      </c>
      <c r="F19" s="12">
        <v>23854.787</v>
      </c>
      <c r="G19" s="12">
        <v>25397.330999999998</v>
      </c>
      <c r="H19" s="12">
        <v>25481.599999999999</v>
      </c>
      <c r="I19" s="40">
        <v>25726.6</v>
      </c>
      <c r="J19" s="69"/>
    </row>
    <row r="20" spans="1:16" s="16" customFormat="1" ht="32.25" customHeight="1" x14ac:dyDescent="0.25">
      <c r="A20" s="13" t="s">
        <v>58</v>
      </c>
      <c r="B20" s="11" t="s">
        <v>30</v>
      </c>
      <c r="C20" s="14" t="s">
        <v>31</v>
      </c>
      <c r="D20" s="41">
        <f>D19/23767.13</f>
        <v>1.0776604074619023</v>
      </c>
      <c r="E20" s="41">
        <f>E19/D19</f>
        <v>1.1368566497461532</v>
      </c>
      <c r="F20" s="41">
        <f>F19/E19</f>
        <v>0.81924003518075816</v>
      </c>
      <c r="G20" s="41">
        <f>G19/F19</f>
        <v>1.0646639183992712</v>
      </c>
      <c r="H20" s="41">
        <f>H19/G19</f>
        <v>1.0033180258193273</v>
      </c>
      <c r="I20" s="42">
        <f>I19/H19</f>
        <v>1.0096147808614844</v>
      </c>
      <c r="J20" s="69"/>
    </row>
    <row r="21" spans="1:16" s="16" customFormat="1" ht="33" customHeight="1" x14ac:dyDescent="0.25">
      <c r="A21" s="13" t="s">
        <v>59</v>
      </c>
      <c r="B21" s="11" t="s">
        <v>34</v>
      </c>
      <c r="C21" s="14" t="s">
        <v>4</v>
      </c>
      <c r="D21" s="12">
        <v>16904.78</v>
      </c>
      <c r="E21" s="12">
        <v>12068.63</v>
      </c>
      <c r="F21" s="12">
        <v>12760.272000000001</v>
      </c>
      <c r="G21" s="12">
        <v>11484.24</v>
      </c>
      <c r="H21" s="12">
        <v>10335.81</v>
      </c>
      <c r="I21" s="40">
        <v>9302.23</v>
      </c>
      <c r="J21" s="69"/>
    </row>
    <row r="22" spans="1:16" s="16" customFormat="1" ht="35.25" customHeight="1" x14ac:dyDescent="0.25">
      <c r="A22" s="19" t="s">
        <v>60</v>
      </c>
      <c r="B22" s="11" t="s">
        <v>38</v>
      </c>
      <c r="C22" s="14" t="s">
        <v>31</v>
      </c>
      <c r="D22" s="41">
        <f>D21/13961.83</f>
        <v>1.210785405638086</v>
      </c>
      <c r="E22" s="41">
        <f>E21/D21</f>
        <v>0.7139181935523562</v>
      </c>
      <c r="F22" s="41">
        <f>F21/E21</f>
        <v>1.057309073192235</v>
      </c>
      <c r="G22" s="41">
        <f>G21/F21</f>
        <v>0.8999996238324699</v>
      </c>
      <c r="H22" s="41">
        <f>H21/G21</f>
        <v>0.89999947754487886</v>
      </c>
      <c r="I22" s="42">
        <f>I21/H21</f>
        <v>0.90000009675100456</v>
      </c>
      <c r="J22" s="69"/>
      <c r="M22" s="20"/>
      <c r="N22" s="20"/>
      <c r="O22" s="20"/>
      <c r="P22" s="20"/>
    </row>
    <row r="23" spans="1:16" s="16" customFormat="1" ht="39" customHeight="1" x14ac:dyDescent="0.25">
      <c r="A23" s="19" t="s">
        <v>61</v>
      </c>
      <c r="B23" s="11" t="s">
        <v>29</v>
      </c>
      <c r="C23" s="14" t="s">
        <v>4</v>
      </c>
      <c r="D23" s="12">
        <v>6643.19</v>
      </c>
      <c r="E23" s="12">
        <v>7551.32</v>
      </c>
      <c r="F23" s="12">
        <v>7504.6239999999998</v>
      </c>
      <c r="G23" s="12">
        <v>7358.2049999999999</v>
      </c>
      <c r="H23" s="12">
        <v>7505</v>
      </c>
      <c r="I23" s="40">
        <v>7693</v>
      </c>
      <c r="J23" s="69"/>
    </row>
    <row r="24" spans="1:16" s="16" customFormat="1" ht="36.75" customHeight="1" x14ac:dyDescent="0.25">
      <c r="A24" s="13" t="s">
        <v>50</v>
      </c>
      <c r="B24" s="11" t="s">
        <v>42</v>
      </c>
      <c r="C24" s="14" t="s">
        <v>31</v>
      </c>
      <c r="D24" s="41">
        <f>D23/4915.13</f>
        <v>1.3515797140665657</v>
      </c>
      <c r="E24" s="41">
        <f>E23/D23</f>
        <v>1.1367008921918536</v>
      </c>
      <c r="F24" s="41">
        <f>F23/E23</f>
        <v>0.99381618048235276</v>
      </c>
      <c r="G24" s="41">
        <f>G23/F23</f>
        <v>0.98048949554301457</v>
      </c>
      <c r="H24" s="41">
        <f>H23/G23</f>
        <v>1.0199498383097507</v>
      </c>
      <c r="I24" s="42">
        <f>I23/H23</f>
        <v>1.0250499666888742</v>
      </c>
      <c r="J24" s="69"/>
    </row>
    <row r="25" spans="1:16" s="16" customFormat="1" ht="36.75" customHeight="1" x14ac:dyDescent="0.25">
      <c r="A25" s="13" t="s">
        <v>51</v>
      </c>
      <c r="B25" s="11" t="s">
        <v>37</v>
      </c>
      <c r="C25" s="14" t="s">
        <v>4</v>
      </c>
      <c r="D25" s="12">
        <v>12652.36</v>
      </c>
      <c r="E25" s="12">
        <v>10264.629999999999</v>
      </c>
      <c r="F25" s="12">
        <v>9178.3009999999995</v>
      </c>
      <c r="G25" s="12">
        <v>8260.4699999999993</v>
      </c>
      <c r="H25" s="12">
        <v>7434.42</v>
      </c>
      <c r="I25" s="40">
        <v>6690.98</v>
      </c>
      <c r="J25" s="69"/>
    </row>
    <row r="26" spans="1:16" s="16" customFormat="1" ht="41.25" customHeight="1" x14ac:dyDescent="0.25">
      <c r="A26" s="13" t="s">
        <v>52</v>
      </c>
      <c r="B26" s="11" t="s">
        <v>41</v>
      </c>
      <c r="C26" s="14" t="s">
        <v>31</v>
      </c>
      <c r="D26" s="41">
        <f>D25/9899.89</f>
        <v>1.2780303619535167</v>
      </c>
      <c r="E26" s="41">
        <f>E25/D25</f>
        <v>0.81128184781337231</v>
      </c>
      <c r="F26" s="41">
        <f>F25/E25</f>
        <v>0.89416773911967606</v>
      </c>
      <c r="G26" s="41">
        <f>G25/F25</f>
        <v>0.89999990194263624</v>
      </c>
      <c r="H26" s="41">
        <f>H25/G25</f>
        <v>0.8999996368245391</v>
      </c>
      <c r="I26" s="41">
        <f>I25/H25</f>
        <v>0.90000026901896846</v>
      </c>
      <c r="J26" s="69"/>
    </row>
    <row r="27" spans="1:16" s="16" customFormat="1" ht="41.25" customHeight="1" x14ac:dyDescent="0.25">
      <c r="A27" s="13" t="s">
        <v>53</v>
      </c>
      <c r="B27" s="11" t="s">
        <v>27</v>
      </c>
      <c r="C27" s="14" t="s">
        <v>4</v>
      </c>
      <c r="D27" s="12">
        <v>16371.3</v>
      </c>
      <c r="E27" s="12">
        <v>13571.11</v>
      </c>
      <c r="F27" s="12">
        <v>16030.877</v>
      </c>
      <c r="G27" s="12">
        <v>14000</v>
      </c>
      <c r="H27" s="12">
        <v>3500</v>
      </c>
      <c r="I27" s="40">
        <v>0</v>
      </c>
      <c r="J27" s="69"/>
    </row>
    <row r="28" spans="1:16" s="16" customFormat="1" ht="30.75" customHeight="1" x14ac:dyDescent="0.25">
      <c r="A28" s="13" t="s">
        <v>54</v>
      </c>
      <c r="B28" s="11" t="s">
        <v>32</v>
      </c>
      <c r="C28" s="14" t="s">
        <v>31</v>
      </c>
      <c r="D28" s="41">
        <f>D27/16475.17</f>
        <v>0.99369536095833921</v>
      </c>
      <c r="E28" s="41">
        <f>E27/D27</f>
        <v>0.8289573827368627</v>
      </c>
      <c r="F28" s="41">
        <f>F27/E27</f>
        <v>1.1812502440846768</v>
      </c>
      <c r="G28" s="41">
        <f>G27/F27</f>
        <v>0.87331466644027023</v>
      </c>
      <c r="H28" s="41">
        <f>H27/G27</f>
        <v>0.25</v>
      </c>
      <c r="I28" s="41">
        <f t="shared" ref="I28" si="0">I27/H27</f>
        <v>0</v>
      </c>
      <c r="J28" s="69"/>
    </row>
    <row r="29" spans="1:16" s="16" customFormat="1" ht="40.5" customHeight="1" x14ac:dyDescent="0.25">
      <c r="A29" s="13" t="s">
        <v>55</v>
      </c>
      <c r="B29" s="11" t="s">
        <v>35</v>
      </c>
      <c r="C29" s="14" t="s">
        <v>4</v>
      </c>
      <c r="D29" s="12">
        <v>2722.67</v>
      </c>
      <c r="E29" s="12">
        <v>2081.7600000000002</v>
      </c>
      <c r="F29" s="12">
        <v>2189.6170000000002</v>
      </c>
      <c r="G29" s="12">
        <v>1970.65</v>
      </c>
      <c r="H29" s="12">
        <v>1773.59</v>
      </c>
      <c r="I29" s="40">
        <v>0</v>
      </c>
      <c r="J29" s="69"/>
    </row>
    <row r="30" spans="1:16" s="16" customFormat="1" ht="33" customHeight="1" x14ac:dyDescent="0.25">
      <c r="A30" s="13" t="s">
        <v>56</v>
      </c>
      <c r="B30" s="11" t="s">
        <v>39</v>
      </c>
      <c r="C30" s="14" t="s">
        <v>31</v>
      </c>
      <c r="D30" s="41">
        <f>D29/2921.7</f>
        <v>0.931878700756409</v>
      </c>
      <c r="E30" s="41">
        <f>E29/D29</f>
        <v>0.76460239397356278</v>
      </c>
      <c r="F30" s="41">
        <f t="shared" ref="F30:G30" si="1">F29/E29</f>
        <v>1.0518104872799938</v>
      </c>
      <c r="G30" s="41">
        <f t="shared" si="1"/>
        <v>0.89999757948536196</v>
      </c>
      <c r="H30" s="41">
        <f>H29/G29</f>
        <v>0.90000253723390755</v>
      </c>
      <c r="I30" s="41">
        <f>I29/H29</f>
        <v>0</v>
      </c>
      <c r="J30" s="69"/>
    </row>
    <row r="31" spans="1:16" s="16" customFormat="1" ht="39" customHeight="1" x14ac:dyDescent="0.25">
      <c r="A31" s="13" t="s">
        <v>62</v>
      </c>
      <c r="B31" s="11" t="s">
        <v>66</v>
      </c>
      <c r="C31" s="14" t="s">
        <v>67</v>
      </c>
      <c r="D31" s="43">
        <v>817</v>
      </c>
      <c r="E31" s="43">
        <v>739</v>
      </c>
      <c r="F31" s="43">
        <v>739</v>
      </c>
      <c r="G31" s="43">
        <v>739</v>
      </c>
      <c r="H31" s="43">
        <v>0</v>
      </c>
      <c r="I31" s="44">
        <v>0</v>
      </c>
      <c r="J31" s="69"/>
      <c r="K31" s="17"/>
    </row>
    <row r="32" spans="1:16" s="16" customFormat="1" ht="48" customHeight="1" x14ac:dyDescent="0.25">
      <c r="A32" s="13" t="s">
        <v>63</v>
      </c>
      <c r="B32" s="11" t="s">
        <v>113</v>
      </c>
      <c r="C32" s="14" t="s">
        <v>4</v>
      </c>
      <c r="D32" s="12">
        <v>8328.51</v>
      </c>
      <c r="E32" s="12">
        <v>11224.69</v>
      </c>
      <c r="F32" s="12">
        <v>9433.4310000000005</v>
      </c>
      <c r="G32" s="12">
        <v>9427.5059999999994</v>
      </c>
      <c r="H32" s="12">
        <v>9164.982</v>
      </c>
      <c r="I32" s="40">
        <v>8930.33</v>
      </c>
      <c r="J32" s="69"/>
    </row>
    <row r="33" spans="1:11" s="16" customFormat="1" ht="54.75" customHeight="1" x14ac:dyDescent="0.25">
      <c r="A33" s="13" t="s">
        <v>64</v>
      </c>
      <c r="B33" s="11" t="s">
        <v>114</v>
      </c>
      <c r="C33" s="14" t="s">
        <v>31</v>
      </c>
      <c r="D33" s="41">
        <v>0</v>
      </c>
      <c r="E33" s="41">
        <f>E32/D32</f>
        <v>1.3477428735752253</v>
      </c>
      <c r="F33" s="41">
        <f t="shared" ref="F33:H33" si="2">F32/E32</f>
        <v>0.84041795363613603</v>
      </c>
      <c r="G33" s="41">
        <f t="shared" si="2"/>
        <v>0.99937191463000041</v>
      </c>
      <c r="H33" s="41">
        <f t="shared" si="2"/>
        <v>0.97215339878860862</v>
      </c>
      <c r="I33" s="41">
        <f>I32/H32</f>
        <v>0.97439689461474122</v>
      </c>
      <c r="J33" s="69"/>
    </row>
    <row r="34" spans="1:11" s="16" customFormat="1" ht="39.75" customHeight="1" x14ac:dyDescent="0.25">
      <c r="A34" s="13" t="s">
        <v>65</v>
      </c>
      <c r="B34" s="11" t="s">
        <v>116</v>
      </c>
      <c r="C34" s="14" t="s">
        <v>4</v>
      </c>
      <c r="D34" s="12">
        <v>812.9</v>
      </c>
      <c r="E34" s="12">
        <v>1728.3</v>
      </c>
      <c r="F34" s="12">
        <v>1443.8430000000001</v>
      </c>
      <c r="G34" s="12">
        <v>1299.45</v>
      </c>
      <c r="H34" s="12">
        <v>1169.51</v>
      </c>
      <c r="I34" s="40">
        <v>1052.559</v>
      </c>
      <c r="J34" s="69"/>
    </row>
    <row r="35" spans="1:11" s="16" customFormat="1" ht="41.25" customHeight="1" x14ac:dyDescent="0.25">
      <c r="A35" s="13" t="s">
        <v>106</v>
      </c>
      <c r="B35" s="11" t="s">
        <v>117</v>
      </c>
      <c r="C35" s="14" t="s">
        <v>31</v>
      </c>
      <c r="D35" s="41">
        <v>0</v>
      </c>
      <c r="E35" s="41">
        <f>E34/D34</f>
        <v>2.1260917702054374</v>
      </c>
      <c r="F35" s="41">
        <f t="shared" ref="F35:H35" si="3">F34/E34</f>
        <v>0.83541225481687209</v>
      </c>
      <c r="G35" s="41">
        <f t="shared" si="3"/>
        <v>0.89999397441411566</v>
      </c>
      <c r="H35" s="41">
        <f t="shared" si="3"/>
        <v>0.9000038477817538</v>
      </c>
      <c r="I35" s="41">
        <f>I34/H34</f>
        <v>0.9</v>
      </c>
      <c r="J35" s="69"/>
    </row>
    <row r="36" spans="1:11" s="16" customFormat="1" ht="45" customHeight="1" x14ac:dyDescent="0.25">
      <c r="A36" s="13" t="s">
        <v>107</v>
      </c>
      <c r="B36" s="11" t="s">
        <v>115</v>
      </c>
      <c r="C36" s="14" t="s">
        <v>67</v>
      </c>
      <c r="D36" s="45">
        <v>413</v>
      </c>
      <c r="E36" s="45">
        <v>608</v>
      </c>
      <c r="F36" s="45">
        <v>608</v>
      </c>
      <c r="G36" s="45">
        <v>608</v>
      </c>
      <c r="H36" s="45">
        <v>608</v>
      </c>
      <c r="I36" s="46">
        <v>608</v>
      </c>
      <c r="J36" s="70"/>
      <c r="K36" s="17"/>
    </row>
    <row r="37" spans="1:11" s="17" customFormat="1" ht="26.45" customHeight="1" x14ac:dyDescent="0.25">
      <c r="A37" s="13" t="s">
        <v>108</v>
      </c>
      <c r="B37" s="11" t="s">
        <v>109</v>
      </c>
      <c r="C37" s="14" t="s">
        <v>67</v>
      </c>
      <c r="D37" s="43">
        <v>287</v>
      </c>
      <c r="E37" s="43">
        <v>79</v>
      </c>
      <c r="F37" s="43">
        <v>181</v>
      </c>
      <c r="G37" s="43">
        <v>146</v>
      </c>
      <c r="H37" s="43">
        <v>146</v>
      </c>
      <c r="I37" s="50">
        <v>146</v>
      </c>
      <c r="J37" s="21"/>
    </row>
    <row r="38" spans="1:11" s="17" customFormat="1" ht="30" customHeight="1" x14ac:dyDescent="0.25">
      <c r="A38" s="13" t="s">
        <v>121</v>
      </c>
      <c r="B38" s="11" t="s">
        <v>110</v>
      </c>
      <c r="C38" s="14" t="s">
        <v>67</v>
      </c>
      <c r="D38" s="43">
        <v>113</v>
      </c>
      <c r="E38" s="43">
        <v>44</v>
      </c>
      <c r="F38" s="43">
        <v>78</v>
      </c>
      <c r="G38" s="43">
        <v>0</v>
      </c>
      <c r="H38" s="43">
        <v>0</v>
      </c>
      <c r="I38" s="50">
        <v>0</v>
      </c>
      <c r="J38" s="21"/>
    </row>
    <row r="39" spans="1:11" s="22" customFormat="1" ht="12.75" x14ac:dyDescent="0.25">
      <c r="A39" s="58" t="s">
        <v>87</v>
      </c>
      <c r="B39" s="58"/>
      <c r="C39" s="58"/>
      <c r="D39" s="58"/>
      <c r="E39" s="58"/>
      <c r="F39" s="58"/>
      <c r="G39" s="58"/>
      <c r="H39" s="58"/>
      <c r="I39" s="58"/>
      <c r="J39" s="58"/>
    </row>
    <row r="40" spans="1:11" s="18" customFormat="1" ht="40.15" customHeight="1" x14ac:dyDescent="0.25">
      <c r="A40" s="27" t="s">
        <v>14</v>
      </c>
      <c r="B40" s="11" t="s">
        <v>125</v>
      </c>
      <c r="C40" s="14" t="s">
        <v>0</v>
      </c>
      <c r="D40" s="12" t="s">
        <v>132</v>
      </c>
      <c r="E40" s="12" t="s">
        <v>132</v>
      </c>
      <c r="F40" s="12" t="s">
        <v>132</v>
      </c>
      <c r="G40" s="12" t="s">
        <v>132</v>
      </c>
      <c r="H40" s="12" t="s">
        <v>132</v>
      </c>
      <c r="I40" s="12" t="s">
        <v>132</v>
      </c>
      <c r="J40" s="27"/>
    </row>
    <row r="41" spans="1:11" x14ac:dyDescent="0.25">
      <c r="A41" s="63" t="s">
        <v>78</v>
      </c>
      <c r="B41" s="63"/>
      <c r="C41" s="63"/>
      <c r="D41" s="63"/>
      <c r="E41" s="63"/>
      <c r="F41" s="63"/>
      <c r="G41" s="63"/>
      <c r="H41" s="63"/>
      <c r="I41" s="63"/>
      <c r="J41" s="63"/>
    </row>
    <row r="42" spans="1:11" s="16" customFormat="1" ht="30" customHeight="1" x14ac:dyDescent="0.25">
      <c r="A42" s="28" t="s">
        <v>15</v>
      </c>
      <c r="B42" s="11" t="s">
        <v>3</v>
      </c>
      <c r="C42" s="14" t="s">
        <v>0</v>
      </c>
      <c r="D42" s="12" t="s">
        <v>132</v>
      </c>
      <c r="E42" s="12" t="s">
        <v>132</v>
      </c>
      <c r="F42" s="12" t="s">
        <v>132</v>
      </c>
      <c r="G42" s="12" t="s">
        <v>132</v>
      </c>
      <c r="H42" s="12" t="s">
        <v>132</v>
      </c>
      <c r="I42" s="15" t="s">
        <v>132</v>
      </c>
      <c r="J42" s="15"/>
    </row>
    <row r="43" spans="1:11" s="25" customFormat="1" ht="43.15" customHeight="1" x14ac:dyDescent="0.25">
      <c r="A43" s="23" t="s">
        <v>16</v>
      </c>
      <c r="B43" s="1" t="s">
        <v>24</v>
      </c>
      <c r="C43" s="3" t="s">
        <v>25</v>
      </c>
      <c r="D43" s="48">
        <v>2</v>
      </c>
      <c r="E43" s="48">
        <v>2</v>
      </c>
      <c r="F43" s="43">
        <v>2</v>
      </c>
      <c r="G43" s="48">
        <v>2</v>
      </c>
      <c r="H43" s="48">
        <v>2</v>
      </c>
      <c r="I43" s="49">
        <v>2</v>
      </c>
      <c r="J43" s="5"/>
    </row>
    <row r="44" spans="1:11" ht="68.25" customHeight="1" x14ac:dyDescent="0.25">
      <c r="A44" s="2" t="s">
        <v>17</v>
      </c>
      <c r="B44" s="1" t="s">
        <v>129</v>
      </c>
      <c r="C44" s="3" t="s">
        <v>31</v>
      </c>
      <c r="D44" s="4">
        <v>51.8</v>
      </c>
      <c r="E44" s="4">
        <v>50.3</v>
      </c>
      <c r="F44" s="12">
        <v>46.21</v>
      </c>
      <c r="G44" s="4">
        <v>47</v>
      </c>
      <c r="H44" s="4">
        <v>47</v>
      </c>
      <c r="I44" s="5">
        <v>47</v>
      </c>
      <c r="J44" s="7" t="s">
        <v>144</v>
      </c>
    </row>
    <row r="45" spans="1:11" ht="28.9" customHeight="1" x14ac:dyDescent="0.25">
      <c r="A45" s="2" t="s">
        <v>90</v>
      </c>
      <c r="B45" s="1" t="s">
        <v>91</v>
      </c>
      <c r="C45" s="3" t="s">
        <v>75</v>
      </c>
      <c r="D45" s="48">
        <v>83</v>
      </c>
      <c r="E45" s="48">
        <v>42</v>
      </c>
      <c r="F45" s="43">
        <v>40</v>
      </c>
      <c r="G45" s="48">
        <v>40</v>
      </c>
      <c r="H45" s="48">
        <v>40</v>
      </c>
      <c r="I45" s="49">
        <v>40</v>
      </c>
      <c r="J45" s="5"/>
    </row>
    <row r="46" spans="1:11" x14ac:dyDescent="0.25">
      <c r="A46" s="63" t="s">
        <v>79</v>
      </c>
      <c r="B46" s="63"/>
      <c r="C46" s="63"/>
      <c r="D46" s="63"/>
      <c r="E46" s="63"/>
      <c r="F46" s="63"/>
      <c r="G46" s="63"/>
      <c r="H46" s="63"/>
      <c r="I46" s="63"/>
      <c r="J46" s="63"/>
    </row>
    <row r="47" spans="1:11" ht="40.15" customHeight="1" x14ac:dyDescent="0.25">
      <c r="A47" s="2" t="s">
        <v>18</v>
      </c>
      <c r="B47" s="11" t="s">
        <v>1</v>
      </c>
      <c r="C47" s="3" t="s">
        <v>2</v>
      </c>
      <c r="D47" s="12">
        <v>435.11</v>
      </c>
      <c r="E47" s="12">
        <v>657.3</v>
      </c>
      <c r="F47" s="12">
        <v>530.4</v>
      </c>
      <c r="G47" s="12">
        <v>529.1</v>
      </c>
      <c r="H47" s="12">
        <v>675.4</v>
      </c>
      <c r="I47" s="31">
        <v>683.1</v>
      </c>
      <c r="J47" s="5"/>
    </row>
    <row r="48" spans="1:11" x14ac:dyDescent="0.25">
      <c r="A48" s="63" t="s">
        <v>80</v>
      </c>
      <c r="B48" s="63"/>
      <c r="C48" s="63"/>
      <c r="D48" s="63"/>
      <c r="E48" s="63"/>
      <c r="F48" s="63"/>
      <c r="G48" s="63"/>
      <c r="H48" s="63"/>
      <c r="I48" s="63"/>
      <c r="J48" s="63"/>
    </row>
    <row r="49" spans="1:10" ht="38.25" x14ac:dyDescent="0.25">
      <c r="A49" s="2" t="s">
        <v>19</v>
      </c>
      <c r="B49" s="1" t="s">
        <v>20</v>
      </c>
      <c r="C49" s="3" t="s">
        <v>4</v>
      </c>
      <c r="D49" s="4">
        <v>340</v>
      </c>
      <c r="E49" s="12">
        <v>2026.2</v>
      </c>
      <c r="F49" s="12">
        <f>1311.2+50+484.4+239</f>
        <v>2084.6</v>
      </c>
      <c r="G49" s="4">
        <f>1000+1025+50</f>
        <v>2075</v>
      </c>
      <c r="H49" s="4">
        <f>850+50</f>
        <v>900</v>
      </c>
      <c r="I49" s="30">
        <f>850+50</f>
        <v>900</v>
      </c>
      <c r="J49" s="5"/>
    </row>
    <row r="50" spans="1:10" ht="66" customHeight="1" x14ac:dyDescent="0.25">
      <c r="A50" s="26" t="s">
        <v>72</v>
      </c>
      <c r="B50" s="1" t="s">
        <v>104</v>
      </c>
      <c r="C50" s="3" t="s">
        <v>0</v>
      </c>
      <c r="D50" s="4" t="s">
        <v>132</v>
      </c>
      <c r="E50" s="4" t="s">
        <v>132</v>
      </c>
      <c r="F50" s="12" t="s">
        <v>132</v>
      </c>
      <c r="G50" s="4" t="s">
        <v>132</v>
      </c>
      <c r="H50" s="4" t="s">
        <v>132</v>
      </c>
      <c r="I50" s="30" t="s">
        <v>132</v>
      </c>
      <c r="J50" s="7" t="s">
        <v>140</v>
      </c>
    </row>
    <row r="51" spans="1:10" x14ac:dyDescent="0.25">
      <c r="A51" s="63" t="s">
        <v>81</v>
      </c>
      <c r="B51" s="63"/>
      <c r="C51" s="63"/>
      <c r="D51" s="63"/>
      <c r="E51" s="63"/>
      <c r="F51" s="63"/>
      <c r="G51" s="63"/>
      <c r="H51" s="63"/>
      <c r="I51" s="63"/>
      <c r="J51" s="63"/>
    </row>
    <row r="52" spans="1:10" s="18" customFormat="1" ht="39.6" customHeight="1" x14ac:dyDescent="0.25">
      <c r="A52" s="27" t="s">
        <v>69</v>
      </c>
      <c r="B52" s="11" t="s">
        <v>126</v>
      </c>
      <c r="C52" s="14" t="s">
        <v>31</v>
      </c>
      <c r="D52" s="12">
        <v>2.9</v>
      </c>
      <c r="E52" s="12">
        <v>2.7</v>
      </c>
      <c r="F52" s="12">
        <v>2.8</v>
      </c>
      <c r="G52" s="12">
        <v>2.5</v>
      </c>
      <c r="H52" s="12">
        <v>2</v>
      </c>
      <c r="I52" s="39">
        <v>1.5</v>
      </c>
      <c r="J52" s="27"/>
    </row>
    <row r="53" spans="1:10" ht="48" customHeight="1" x14ac:dyDescent="0.25">
      <c r="A53" s="27" t="s">
        <v>76</v>
      </c>
      <c r="B53" s="11" t="s">
        <v>89</v>
      </c>
      <c r="C53" s="3" t="s">
        <v>68</v>
      </c>
      <c r="D53" s="48">
        <v>0</v>
      </c>
      <c r="E53" s="48">
        <v>17</v>
      </c>
      <c r="F53" s="43">
        <v>8</v>
      </c>
      <c r="G53" s="48">
        <v>0</v>
      </c>
      <c r="H53" s="48">
        <v>0</v>
      </c>
      <c r="I53" s="49">
        <v>0</v>
      </c>
      <c r="J53" s="71" t="s">
        <v>142</v>
      </c>
    </row>
    <row r="54" spans="1:10" ht="59.25" customHeight="1" x14ac:dyDescent="0.25">
      <c r="A54" s="27" t="s">
        <v>82</v>
      </c>
      <c r="B54" s="11" t="s">
        <v>92</v>
      </c>
      <c r="C54" s="3" t="s">
        <v>31</v>
      </c>
      <c r="D54" s="4">
        <v>0</v>
      </c>
      <c r="E54" s="4">
        <v>4.8</v>
      </c>
      <c r="F54" s="12">
        <v>2.1</v>
      </c>
      <c r="G54" s="4">
        <v>0</v>
      </c>
      <c r="H54" s="4">
        <v>0</v>
      </c>
      <c r="I54" s="5">
        <v>0</v>
      </c>
      <c r="J54" s="72"/>
    </row>
    <row r="55" spans="1:10" x14ac:dyDescent="0.25">
      <c r="A55" s="63" t="s">
        <v>83</v>
      </c>
      <c r="B55" s="63"/>
      <c r="C55" s="63"/>
      <c r="D55" s="63"/>
      <c r="E55" s="63"/>
      <c r="F55" s="63"/>
      <c r="G55" s="63"/>
      <c r="H55" s="63"/>
      <c r="I55" s="63"/>
      <c r="J55" s="63"/>
    </row>
    <row r="56" spans="1:10" ht="40.9" customHeight="1" x14ac:dyDescent="0.25">
      <c r="A56" s="2" t="s">
        <v>73</v>
      </c>
      <c r="B56" s="1" t="s">
        <v>128</v>
      </c>
      <c r="C56" s="3" t="s">
        <v>71</v>
      </c>
      <c r="D56" s="4">
        <v>96.3</v>
      </c>
      <c r="E56" s="4">
        <v>100</v>
      </c>
      <c r="F56" s="12">
        <v>105.1</v>
      </c>
      <c r="G56" s="4">
        <v>101</v>
      </c>
      <c r="H56" s="4">
        <v>101</v>
      </c>
      <c r="I56" s="5">
        <v>101</v>
      </c>
      <c r="J56" s="5"/>
    </row>
    <row r="57" spans="1:10" x14ac:dyDescent="0.25">
      <c r="A57" s="63" t="s">
        <v>84</v>
      </c>
      <c r="B57" s="63"/>
      <c r="C57" s="63"/>
      <c r="D57" s="63"/>
      <c r="E57" s="63"/>
      <c r="F57" s="63"/>
      <c r="G57" s="63"/>
      <c r="H57" s="63"/>
      <c r="I57" s="63"/>
      <c r="J57" s="63"/>
    </row>
    <row r="58" spans="1:10" ht="204" x14ac:dyDescent="0.25">
      <c r="A58" s="2" t="s">
        <v>85</v>
      </c>
      <c r="B58" s="1" t="s">
        <v>74</v>
      </c>
      <c r="C58" s="3" t="s">
        <v>0</v>
      </c>
      <c r="D58" s="4" t="s">
        <v>132</v>
      </c>
      <c r="E58" s="4" t="s">
        <v>132</v>
      </c>
      <c r="F58" s="12" t="s">
        <v>132</v>
      </c>
      <c r="G58" s="4" t="s">
        <v>132</v>
      </c>
      <c r="H58" s="4" t="s">
        <v>132</v>
      </c>
      <c r="I58" s="30" t="s">
        <v>132</v>
      </c>
      <c r="J58" s="7" t="s">
        <v>139</v>
      </c>
    </row>
    <row r="59" spans="1:10" ht="54" customHeight="1" x14ac:dyDescent="0.25">
      <c r="A59" s="2" t="s">
        <v>86</v>
      </c>
      <c r="B59" s="1" t="s">
        <v>77</v>
      </c>
      <c r="C59" s="3" t="s">
        <v>31</v>
      </c>
      <c r="D59" s="4">
        <v>0.08</v>
      </c>
      <c r="E59" s="4">
        <v>0.2</v>
      </c>
      <c r="F59" s="12">
        <v>2.478165512219193</v>
      </c>
      <c r="G59" s="4">
        <v>8.2687419364263732</v>
      </c>
      <c r="H59" s="4">
        <v>7.3914477168256569</v>
      </c>
      <c r="I59" s="47">
        <v>5.8789938454773096E-3</v>
      </c>
      <c r="J59" s="5"/>
    </row>
    <row r="60" spans="1:10" x14ac:dyDescent="0.25">
      <c r="A60" s="63" t="s">
        <v>93</v>
      </c>
      <c r="B60" s="63"/>
      <c r="C60" s="63"/>
      <c r="D60" s="63"/>
      <c r="E60" s="63"/>
      <c r="F60" s="63"/>
      <c r="G60" s="63"/>
      <c r="H60" s="63"/>
      <c r="I60" s="63"/>
      <c r="J60" s="63"/>
    </row>
    <row r="61" spans="1:10" ht="54" customHeight="1" x14ac:dyDescent="0.25">
      <c r="A61" s="2" t="s">
        <v>98</v>
      </c>
      <c r="B61" s="1" t="s">
        <v>88</v>
      </c>
      <c r="C61" s="3" t="s">
        <v>0</v>
      </c>
      <c r="D61" s="12" t="s">
        <v>134</v>
      </c>
      <c r="E61" s="12" t="s">
        <v>135</v>
      </c>
      <c r="F61" s="12" t="s">
        <v>134</v>
      </c>
      <c r="G61" s="12" t="s">
        <v>135</v>
      </c>
      <c r="H61" s="12" t="s">
        <v>136</v>
      </c>
      <c r="I61" s="12" t="s">
        <v>136</v>
      </c>
      <c r="J61" s="5"/>
    </row>
    <row r="62" spans="1:10" ht="314.25" customHeight="1" x14ac:dyDescent="0.25">
      <c r="A62" s="26" t="s">
        <v>99</v>
      </c>
      <c r="B62" s="11" t="s">
        <v>111</v>
      </c>
      <c r="C62" s="3" t="s">
        <v>0</v>
      </c>
      <c r="D62" s="12" t="s">
        <v>132</v>
      </c>
      <c r="E62" s="4" t="s">
        <v>132</v>
      </c>
      <c r="F62" s="12" t="s">
        <v>132</v>
      </c>
      <c r="G62" s="4" t="s">
        <v>132</v>
      </c>
      <c r="H62" s="4" t="s">
        <v>132</v>
      </c>
      <c r="I62" s="5" t="s">
        <v>132</v>
      </c>
      <c r="J62" s="7" t="s">
        <v>145</v>
      </c>
    </row>
    <row r="63" spans="1:10" ht="79.150000000000006" customHeight="1" x14ac:dyDescent="0.25">
      <c r="A63" s="26" t="s">
        <v>100</v>
      </c>
      <c r="B63" s="11" t="s">
        <v>112</v>
      </c>
      <c r="C63" s="3" t="s">
        <v>31</v>
      </c>
      <c r="D63" s="12">
        <v>100</v>
      </c>
      <c r="E63" s="4">
        <v>100</v>
      </c>
      <c r="F63" s="12">
        <v>100</v>
      </c>
      <c r="G63" s="4">
        <v>100</v>
      </c>
      <c r="H63" s="4">
        <v>100</v>
      </c>
      <c r="I63" s="29">
        <v>100</v>
      </c>
      <c r="J63" s="5"/>
    </row>
    <row r="64" spans="1:10" ht="273" customHeight="1" x14ac:dyDescent="0.25">
      <c r="A64" s="26" t="s">
        <v>101</v>
      </c>
      <c r="B64" s="1" t="s">
        <v>97</v>
      </c>
      <c r="C64" s="3" t="s">
        <v>31</v>
      </c>
      <c r="D64" s="4">
        <v>11.47</v>
      </c>
      <c r="E64" s="4">
        <v>13.8</v>
      </c>
      <c r="F64" s="12">
        <v>19</v>
      </c>
      <c r="G64" s="4">
        <v>20</v>
      </c>
      <c r="H64" s="4">
        <v>21</v>
      </c>
      <c r="I64" s="30">
        <v>22</v>
      </c>
      <c r="J64" s="7" t="s">
        <v>141</v>
      </c>
    </row>
    <row r="65" spans="1:22" ht="66" customHeight="1" x14ac:dyDescent="0.25">
      <c r="A65" s="26" t="s">
        <v>102</v>
      </c>
      <c r="B65" s="11" t="s">
        <v>96</v>
      </c>
      <c r="C65" s="3" t="s">
        <v>0</v>
      </c>
      <c r="D65" s="4" t="s">
        <v>132</v>
      </c>
      <c r="E65" s="4" t="s">
        <v>132</v>
      </c>
      <c r="F65" s="12" t="s">
        <v>132</v>
      </c>
      <c r="G65" s="4" t="s">
        <v>132</v>
      </c>
      <c r="H65" s="4" t="s">
        <v>132</v>
      </c>
      <c r="I65" s="4" t="s">
        <v>132</v>
      </c>
      <c r="J65" s="7" t="s">
        <v>133</v>
      </c>
    </row>
    <row r="66" spans="1:22" s="16" customFormat="1" ht="100.5" customHeight="1" x14ac:dyDescent="0.25">
      <c r="A66" s="27" t="s">
        <v>105</v>
      </c>
      <c r="B66" s="11" t="s">
        <v>127</v>
      </c>
      <c r="C66" s="14" t="s">
        <v>0</v>
      </c>
      <c r="D66" s="12" t="s">
        <v>132</v>
      </c>
      <c r="E66" s="12" t="s">
        <v>132</v>
      </c>
      <c r="F66" s="12" t="s">
        <v>132</v>
      </c>
      <c r="G66" s="12" t="s">
        <v>132</v>
      </c>
      <c r="H66" s="12" t="s">
        <v>132</v>
      </c>
      <c r="I66" s="12" t="s">
        <v>132</v>
      </c>
      <c r="J66" s="7" t="s">
        <v>137</v>
      </c>
    </row>
    <row r="67" spans="1:22" s="16" customFormat="1" ht="10.9" customHeight="1" x14ac:dyDescent="0.25">
      <c r="A67" s="58" t="s">
        <v>131</v>
      </c>
      <c r="B67" s="58"/>
      <c r="C67" s="58"/>
      <c r="D67" s="58"/>
      <c r="E67" s="58"/>
      <c r="F67" s="58"/>
      <c r="G67" s="58"/>
      <c r="H67" s="58"/>
      <c r="I67" s="58"/>
      <c r="J67" s="58"/>
    </row>
    <row r="68" spans="1:22" s="16" customFormat="1" ht="63.75" x14ac:dyDescent="0.25">
      <c r="A68" s="27" t="s">
        <v>130</v>
      </c>
      <c r="B68" s="11" t="s">
        <v>124</v>
      </c>
      <c r="C68" s="14" t="s">
        <v>31</v>
      </c>
      <c r="D68" s="12"/>
      <c r="E68" s="12">
        <v>100</v>
      </c>
      <c r="F68" s="12">
        <v>100</v>
      </c>
      <c r="G68" s="12">
        <v>100</v>
      </c>
      <c r="H68" s="12">
        <v>100</v>
      </c>
      <c r="I68" s="12">
        <v>100</v>
      </c>
      <c r="J68" s="14"/>
      <c r="K68" s="27"/>
    </row>
    <row r="69" spans="1:22" x14ac:dyDescent="0.25">
      <c r="A69" s="32"/>
      <c r="B69" s="33"/>
      <c r="C69" s="34"/>
      <c r="D69" s="35"/>
      <c r="E69" s="35"/>
      <c r="F69" s="35"/>
      <c r="G69" s="35"/>
      <c r="H69" s="35"/>
      <c r="I69" s="22"/>
      <c r="J69" s="22"/>
    </row>
    <row r="70" spans="1:22" ht="28.9" customHeight="1" x14ac:dyDescent="0.25">
      <c r="A70" s="59" t="s">
        <v>123</v>
      </c>
      <c r="B70" s="59"/>
      <c r="C70" s="59"/>
      <c r="D70" s="59"/>
      <c r="E70" s="59"/>
      <c r="F70" s="59"/>
      <c r="G70" s="59"/>
      <c r="H70" s="59"/>
      <c r="I70" s="59"/>
      <c r="J70" s="59"/>
    </row>
    <row r="71" spans="1:22" x14ac:dyDescent="0.25">
      <c r="A71" s="59" t="s">
        <v>70</v>
      </c>
      <c r="B71" s="59"/>
      <c r="C71" s="59"/>
      <c r="D71" s="59"/>
      <c r="E71" s="59"/>
      <c r="F71" s="59"/>
      <c r="G71" s="36"/>
      <c r="H71" s="36"/>
      <c r="I71" s="36"/>
      <c r="J71" s="36"/>
    </row>
    <row r="72" spans="1:22" ht="7.9" customHeight="1" x14ac:dyDescent="0.25">
      <c r="A72" s="36"/>
      <c r="B72" s="59"/>
      <c r="C72" s="59"/>
      <c r="D72" s="59"/>
      <c r="E72" s="59"/>
      <c r="F72" s="59"/>
      <c r="G72" s="59"/>
      <c r="H72" s="59"/>
      <c r="I72" s="59"/>
      <c r="J72" s="59"/>
    </row>
    <row r="73" spans="1:22" ht="6.6" hidden="1" customHeight="1" x14ac:dyDescent="0.25">
      <c r="A73" s="37"/>
      <c r="B73" s="37"/>
      <c r="C73" s="37"/>
      <c r="D73" s="37"/>
      <c r="E73" s="37"/>
      <c r="F73" s="37"/>
      <c r="G73" s="37"/>
      <c r="H73" s="37"/>
      <c r="I73" s="37"/>
      <c r="J73" s="37"/>
      <c r="M73" s="62"/>
      <c r="N73" s="62"/>
      <c r="O73" s="62"/>
      <c r="P73" s="62"/>
      <c r="Q73" s="62"/>
      <c r="R73" s="62"/>
      <c r="S73" s="62"/>
      <c r="T73" s="62"/>
      <c r="U73" s="62"/>
      <c r="V73" s="62"/>
    </row>
    <row r="74" spans="1:22" ht="37.9" customHeight="1" x14ac:dyDescent="0.25">
      <c r="A74" s="60" t="s">
        <v>146</v>
      </c>
      <c r="B74" s="60"/>
      <c r="C74" s="60"/>
      <c r="D74" s="60"/>
      <c r="E74" s="61"/>
      <c r="F74" s="61"/>
      <c r="G74" s="61"/>
      <c r="H74" s="61"/>
      <c r="I74" s="61"/>
      <c r="J74" s="61"/>
    </row>
    <row r="75" spans="1:22" ht="13.15" customHeight="1" x14ac:dyDescent="0.25">
      <c r="A75" s="37"/>
      <c r="B75" s="37"/>
      <c r="C75" s="37"/>
      <c r="D75" s="37"/>
      <c r="E75" s="66"/>
      <c r="F75" s="66"/>
      <c r="G75" s="66"/>
      <c r="H75" s="66"/>
      <c r="I75" s="66"/>
      <c r="J75" s="66"/>
    </row>
    <row r="76" spans="1:22" ht="4.1500000000000004" customHeight="1" x14ac:dyDescent="0.25">
      <c r="A76" s="37"/>
      <c r="B76" s="37"/>
      <c r="C76" s="37"/>
      <c r="D76" s="37"/>
      <c r="E76" s="37"/>
      <c r="F76" s="37"/>
      <c r="G76" s="37"/>
      <c r="H76" s="37"/>
      <c r="I76" s="37"/>
      <c r="J76" s="37"/>
    </row>
    <row r="77" spans="1:22" ht="85.15" customHeight="1" x14ac:dyDescent="0.3">
      <c r="A77" s="56"/>
      <c r="B77" s="57"/>
      <c r="C77" s="57"/>
      <c r="D77" s="38"/>
      <c r="E77" s="38"/>
      <c r="F77" s="38"/>
      <c r="G77" s="38"/>
      <c r="H77" s="38"/>
      <c r="I77" s="55"/>
      <c r="J77" s="55"/>
    </row>
  </sheetData>
  <mergeCells count="30">
    <mergeCell ref="F1:J1"/>
    <mergeCell ref="F2:J2"/>
    <mergeCell ref="E75:F75"/>
    <mergeCell ref="G75:J75"/>
    <mergeCell ref="J5:J6"/>
    <mergeCell ref="A7:J7"/>
    <mergeCell ref="A39:J39"/>
    <mergeCell ref="A41:J41"/>
    <mergeCell ref="A48:J48"/>
    <mergeCell ref="A13:J13"/>
    <mergeCell ref="A4:J4"/>
    <mergeCell ref="A46:J46"/>
    <mergeCell ref="A5:A6"/>
    <mergeCell ref="J14:J36"/>
    <mergeCell ref="J53:J54"/>
    <mergeCell ref="B5:B6"/>
    <mergeCell ref="M73:V73"/>
    <mergeCell ref="A51:J51"/>
    <mergeCell ref="A55:J55"/>
    <mergeCell ref="A71:F71"/>
    <mergeCell ref="A57:J57"/>
    <mergeCell ref="A60:J60"/>
    <mergeCell ref="B72:J72"/>
    <mergeCell ref="C5:C6"/>
    <mergeCell ref="D5:I5"/>
    <mergeCell ref="I77:J77"/>
    <mergeCell ref="A77:C77"/>
    <mergeCell ref="A67:J67"/>
    <mergeCell ref="A70:J70"/>
    <mergeCell ref="A74:J74"/>
  </mergeCells>
  <printOptions horizontalCentered="1"/>
  <pageMargins left="0.31496062992125984" right="0" top="0.35433070866141736" bottom="0.35433070866141736" header="0.31496062992125984" footer="0.31496062992125984"/>
  <pageSetup paperSize="9" scale="55" fitToHeight="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Геннадьевна Елисеева</dc:creator>
  <cp:lastModifiedBy>Салдушева Анастасия Валерьевна</cp:lastModifiedBy>
  <cp:lastPrinted>2020-04-29T03:15:23Z</cp:lastPrinted>
  <dcterms:created xsi:type="dcterms:W3CDTF">2013-04-16T09:42:18Z</dcterms:created>
  <dcterms:modified xsi:type="dcterms:W3CDTF">2020-05-15T06:43:38Z</dcterms:modified>
</cp:coreProperties>
</file>