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T13" i="1"/>
  <c r="S13"/>
  <c r="R13"/>
  <c r="Q13"/>
  <c r="P13"/>
  <c r="O13"/>
  <c r="N13"/>
  <c r="M13"/>
  <c r="L13"/>
  <c r="K13"/>
  <c r="J13"/>
  <c r="I13"/>
  <c r="H13"/>
  <c r="G13"/>
  <c r="F13"/>
  <c r="E13"/>
  <c r="D13"/>
  <c r="C13"/>
  <c r="B13"/>
  <c r="O12"/>
  <c r="N12"/>
  <c r="M12"/>
  <c r="Q11"/>
  <c r="P11"/>
  <c r="M11"/>
  <c r="M10"/>
  <c r="L10"/>
  <c r="K10"/>
  <c r="T9"/>
  <c r="S9"/>
  <c r="R9"/>
  <c r="L9"/>
  <c r="K9"/>
  <c r="J9"/>
  <c r="H9"/>
  <c r="G9"/>
  <c r="F9"/>
  <c r="E9"/>
  <c r="J8"/>
  <c r="I8"/>
  <c r="E8"/>
  <c r="D8"/>
  <c r="I7"/>
  <c r="D7"/>
  <c r="C7"/>
  <c r="B7"/>
  <c r="A7"/>
</calcChain>
</file>

<file path=xl/sharedStrings.xml><?xml version="1.0" encoding="utf-8"?>
<sst xmlns="http://schemas.openxmlformats.org/spreadsheetml/2006/main" count="47" uniqueCount="31">
  <si>
    <t>Отчет № 5. 17.08.2022 16:58:39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</si>
  <si>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</si>
  <si>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Слюдянского городского поселения Слюдянского района пятого созыва</t>
  </si>
  <si>
    <t>Слюдянская территориальная избирательная комиссия</t>
  </si>
  <si>
    <t>По состоянию на 08.08.2022</t>
  </si>
  <si>
    <t>В тыс. руб.</t>
  </si>
  <si>
    <t>1</t>
  </si>
  <si>
    <t>1.</t>
  </si>
  <si>
    <t>5-и мандатный (№ 3)</t>
  </si>
  <si>
    <t>Алиханян Герман Мирханович</t>
  </si>
  <si>
    <t/>
  </si>
  <si>
    <t>Итого по кандидату</t>
  </si>
  <si>
    <t>Избирательный округ (5-и мандатный (№ 3)), всего</t>
  </si>
  <si>
    <t>2.</t>
  </si>
  <si>
    <t>5-и мандатный (№ 1)</t>
  </si>
  <si>
    <t>Бочарова Ольга Сергеевна</t>
  </si>
  <si>
    <t>3.</t>
  </si>
  <si>
    <t>Соломина Ольга Сергеевна</t>
  </si>
  <si>
    <t>Избирательный округ (5-и мандатный (№ 1)), всего</t>
  </si>
  <si>
    <t>4.</t>
  </si>
  <si>
    <t>5-и мандатный (№ 2)</t>
  </si>
  <si>
    <t>Чуйко Сергей Николаевич</t>
  </si>
  <si>
    <t>Избирательный округ (5-и мандатный (№ 2)), всего</t>
  </si>
  <si>
    <t>5.</t>
  </si>
  <si>
    <t>Щербатюк Александр Анатольевич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</si>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</sst>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2"/>
  <sheetViews>
    <sheetView tabSelected="1" workbookViewId="0"/>
  </sheetViews>
  <sheetFormatPr defaultRowHeight="14.4"/>
  <cols>
    <col min="1" max="1" width="8" customWidth="1"/>
    <col min="2" max="3" width="19" customWidth="1"/>
    <col min="4" max="20" width="15.109375" customWidth="1"/>
    <col min="21" max="21" width="8.88671875" customWidth="1"/>
  </cols>
  <sheetData>
    <row r="1" spans="1:21" ht="14.4" customHeight="1">
      <c r="T1" s="1" t="s">
        <v>0</v>
      </c>
    </row>
    <row r="2" spans="1:21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1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1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1">
      <c r="T5" s="5" t="s">
        <v>4</v>
      </c>
    </row>
    <row r="6" spans="1:21">
      <c r="T6" s="5" t="s">
        <v>5</v>
      </c>
    </row>
    <row r="7" spans="1:21" ht="24" customHeight="1">
      <c r="A7" s="6" t="str">
        <f t="shared" ref="A7:A12" si="0">"№
п/п"</f>
        <v>№
п/п</v>
      </c>
      <c r="B7" s="6" t="str">
        <f t="shared" ref="B7:B12" si="1">"Наименование избирательного округа"</f>
        <v>Наименование избирательного округа</v>
      </c>
      <c r="C7" s="6" t="str">
        <f t="shared" ref="C7:C12" si="2">"Фамилия, имя, отчество кандидата"</f>
        <v>Фамилия, имя, отчество кандидата</v>
      </c>
      <c r="D7" s="9" t="str">
        <f t="shared" ref="D7:H7" si="3">"Поступило средств на специальный избирательный счет"</f>
        <v>Поступило средств на специальный избирательный счет</v>
      </c>
      <c r="E7" s="10"/>
      <c r="F7" s="10"/>
      <c r="G7" s="10"/>
      <c r="H7" s="11"/>
      <c r="I7" s="9" t="str">
        <f t="shared" ref="I7:T7" si="4">"Израсходовано средств из избирательного фонда"</f>
        <v>Израсходовано средств из избирательного фонда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1"/>
    </row>
    <row r="8" spans="1:21" ht="24" customHeight="1">
      <c r="A8" s="7"/>
      <c r="B8" s="7"/>
      <c r="C8" s="7"/>
      <c r="D8" s="13" t="str">
        <f t="shared" ref="D8:D12" si="5">"Всего"</f>
        <v>Всего</v>
      </c>
      <c r="E8" s="9" t="str">
        <f t="shared" ref="E8:H8" si="6">"в том числе:"</f>
        <v>в том числе:</v>
      </c>
      <c r="F8" s="10"/>
      <c r="G8" s="10"/>
      <c r="H8" s="11"/>
      <c r="I8" s="6" t="str">
        <f t="shared" ref="I8:I12" si="7">"Всего"</f>
        <v>Всего</v>
      </c>
      <c r="J8" s="9" t="str">
        <f t="shared" ref="J8:T8" si="8">"в том числе:"</f>
        <v>в том числе:</v>
      </c>
      <c r="K8" s="10"/>
      <c r="L8" s="10"/>
      <c r="M8" s="10"/>
      <c r="N8" s="10"/>
      <c r="O8" s="10"/>
      <c r="P8" s="10"/>
      <c r="Q8" s="10"/>
      <c r="R8" s="10"/>
      <c r="S8" s="10"/>
      <c r="T8" s="11"/>
      <c r="U8" s="4"/>
    </row>
    <row r="9" spans="1:21">
      <c r="A9" s="7"/>
      <c r="B9" s="7"/>
      <c r="C9" s="7"/>
      <c r="D9" s="14"/>
      <c r="E9" s="13" t="str">
        <f t="shared" ref="E9:E12" si="9">"собственные средства"</f>
        <v>собственные средства</v>
      </c>
      <c r="F9" s="13" t="str">
        <f t="shared" ref="F9:F12" si="10">"средства избирательного объединения, выдвинувшего кандидата"</f>
        <v>средства избирательного объединения, выдвинувшего кандидата</v>
      </c>
      <c r="G9" s="13" t="str">
        <f t="shared" ref="G9:G12" si="11">"пожертвования от граждан"</f>
        <v>пожертвования от граждан</v>
      </c>
      <c r="H9" s="13" t="str">
        <f t="shared" ref="H9:H12" si="12">"пожертвования от юридических лиц"</f>
        <v>пожертвования от юридических лиц</v>
      </c>
      <c r="I9" s="7"/>
      <c r="J9" s="13" t="str">
        <f t="shared" ref="J9:J12" si="13">"Организация сбора подписей"</f>
        <v>Организация сбора подписей</v>
      </c>
      <c r="K9" s="16" t="str">
        <f>"из них:"</f>
        <v>из них:</v>
      </c>
      <c r="L9" s="9" t="str">
        <f t="shared" ref="L9:Q9" si="14">"Предвыборная агитация"</f>
        <v>Предвыборная агитация</v>
      </c>
      <c r="M9" s="10"/>
      <c r="N9" s="10"/>
      <c r="O9" s="10"/>
      <c r="P9" s="10"/>
      <c r="Q9" s="11"/>
      <c r="R9" s="13" t="str">
        <f t="shared" ref="R9:R12" si="15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3" t="str">
        <f t="shared" ref="S9:S12" si="16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3" t="str">
        <f t="shared" ref="T9:T12" si="17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4"/>
    </row>
    <row r="10" spans="1:21" ht="24" customHeight="1">
      <c r="A10" s="7"/>
      <c r="B10" s="7"/>
      <c r="C10" s="7"/>
      <c r="D10" s="14"/>
      <c r="E10" s="14"/>
      <c r="F10" s="14"/>
      <c r="G10" s="14"/>
      <c r="H10" s="14"/>
      <c r="I10" s="7"/>
      <c r="J10" s="14"/>
      <c r="K10" s="13" t="str">
        <f t="shared" ref="K10:K12" si="18">"оплата труда лиц, привлеченных для сбора подписей"</f>
        <v>оплата труда лиц, привлеченных для сбора подписей</v>
      </c>
      <c r="L10" s="6" t="str">
        <f t="shared" ref="L10:L12" si="19">"Всего (Предвыборная агитация)"</f>
        <v>Всего (Предвыборная агитация)</v>
      </c>
      <c r="M10" s="9" t="str">
        <f t="shared" ref="M10:Q10" si="20">"из них:"</f>
        <v>из них:</v>
      </c>
      <c r="N10" s="10"/>
      <c r="O10" s="10"/>
      <c r="P10" s="10"/>
      <c r="Q10" s="11"/>
      <c r="R10" s="14"/>
      <c r="S10" s="14"/>
      <c r="T10" s="14"/>
      <c r="U10" s="12"/>
    </row>
    <row r="11" spans="1:21">
      <c r="A11" s="7"/>
      <c r="B11" s="7"/>
      <c r="C11" s="7"/>
      <c r="D11" s="14"/>
      <c r="E11" s="14"/>
      <c r="F11" s="14"/>
      <c r="G11" s="14"/>
      <c r="H11" s="14"/>
      <c r="I11" s="7"/>
      <c r="J11" s="14"/>
      <c r="K11" s="14"/>
      <c r="L11" s="7"/>
      <c r="M11" s="9" t="str">
        <f t="shared" ref="M11:O11" si="21">"через СМИ"</f>
        <v>через СМИ</v>
      </c>
      <c r="N11" s="10"/>
      <c r="O11" s="11"/>
      <c r="P11" s="13" t="str">
        <f t="shared" ref="P11:P12" si="22">"выпуск и распространение печатных материалов"</f>
        <v>выпуск и распространение печатных материалов</v>
      </c>
      <c r="Q11" s="13" t="str">
        <f t="shared" ref="Q11:Q12" si="23">"проведение публичных предвыборных мероприятий"</f>
        <v>проведение публичных предвыборных мероприятий</v>
      </c>
      <c r="R11" s="14"/>
      <c r="S11" s="14"/>
      <c r="T11" s="14"/>
      <c r="U11" s="4"/>
    </row>
    <row r="12" spans="1:21" ht="94.8">
      <c r="A12" s="8"/>
      <c r="B12" s="8"/>
      <c r="C12" s="8"/>
      <c r="D12" s="15"/>
      <c r="E12" s="15"/>
      <c r="F12" s="15"/>
      <c r="G12" s="15"/>
      <c r="H12" s="15"/>
      <c r="I12" s="8"/>
      <c r="J12" s="15"/>
      <c r="K12" s="15"/>
      <c r="L12" s="8"/>
      <c r="M12" s="17" t="str">
        <f>"организации телерадиовещания"</f>
        <v>организации телерадиовещания</v>
      </c>
      <c r="N12" s="17" t="str">
        <f>"редакции периодических печатных изданий"</f>
        <v>редакции периодических печатных изданий</v>
      </c>
      <c r="O12" s="17" t="str">
        <f>"сетевые издания"</f>
        <v>сетевые издания</v>
      </c>
      <c r="P12" s="15"/>
      <c r="Q12" s="15"/>
      <c r="R12" s="15"/>
      <c r="S12" s="15"/>
      <c r="T12" s="15"/>
      <c r="U12" s="12"/>
    </row>
    <row r="13" spans="1:21">
      <c r="A13" s="19" t="s">
        <v>6</v>
      </c>
      <c r="B13" s="16" t="str">
        <f>"2"</f>
        <v>2</v>
      </c>
      <c r="C13" s="16" t="str">
        <f>"3"</f>
        <v>3</v>
      </c>
      <c r="D13" s="16" t="str">
        <f>"4"</f>
        <v>4</v>
      </c>
      <c r="E13" s="16" t="str">
        <f>"5"</f>
        <v>5</v>
      </c>
      <c r="F13" s="16" t="str">
        <f>"6"</f>
        <v>6</v>
      </c>
      <c r="G13" s="16" t="str">
        <f>"7"</f>
        <v>7</v>
      </c>
      <c r="H13" s="16" t="str">
        <f>"8"</f>
        <v>8</v>
      </c>
      <c r="I13" s="16" t="str">
        <f>"9"</f>
        <v>9</v>
      </c>
      <c r="J13" s="16" t="str">
        <f>"10"</f>
        <v>10</v>
      </c>
      <c r="K13" s="16" t="str">
        <f>"11"</f>
        <v>11</v>
      </c>
      <c r="L13" s="16" t="str">
        <f>"12"</f>
        <v>12</v>
      </c>
      <c r="M13" s="16" t="str">
        <f>"13"</f>
        <v>13</v>
      </c>
      <c r="N13" s="16" t="str">
        <f>"14"</f>
        <v>14</v>
      </c>
      <c r="O13" s="16" t="str">
        <f>"15"</f>
        <v>15</v>
      </c>
      <c r="P13" s="16" t="str">
        <f>"16"</f>
        <v>16</v>
      </c>
      <c r="Q13" s="16" t="str">
        <f>"17"</f>
        <v>17</v>
      </c>
      <c r="R13" s="16" t="str">
        <f>"18"</f>
        <v>18</v>
      </c>
      <c r="S13" s="16" t="str">
        <f>"19"</f>
        <v>19</v>
      </c>
      <c r="T13" s="16" t="str">
        <f>"20"</f>
        <v>20</v>
      </c>
      <c r="U13" s="12"/>
    </row>
    <row r="14" spans="1:21" ht="28.8" customHeight="1">
      <c r="A14" s="20" t="s">
        <v>7</v>
      </c>
      <c r="B14" s="21" t="s">
        <v>8</v>
      </c>
      <c r="C14" s="21" t="s">
        <v>9</v>
      </c>
      <c r="D14" s="22">
        <v>4.2</v>
      </c>
      <c r="E14" s="22">
        <v>4.2</v>
      </c>
      <c r="F14" s="22">
        <v>0</v>
      </c>
      <c r="G14" s="22">
        <v>0</v>
      </c>
      <c r="H14" s="22">
        <v>0</v>
      </c>
      <c r="I14" s="22">
        <v>4.2</v>
      </c>
      <c r="J14" s="22">
        <v>0</v>
      </c>
      <c r="K14" s="22">
        <v>0</v>
      </c>
      <c r="L14" s="22">
        <v>4.2</v>
      </c>
      <c r="M14" s="22">
        <v>0</v>
      </c>
      <c r="N14" s="22">
        <v>0</v>
      </c>
      <c r="O14" s="22">
        <v>0</v>
      </c>
      <c r="P14" s="22">
        <v>4.2</v>
      </c>
      <c r="Q14" s="22">
        <v>0</v>
      </c>
      <c r="R14" s="22">
        <v>0</v>
      </c>
      <c r="S14" s="22">
        <v>0</v>
      </c>
      <c r="T14" s="22">
        <v>0</v>
      </c>
      <c r="U14" s="18"/>
    </row>
    <row r="15" spans="1:21" ht="28.8" customHeight="1">
      <c r="A15" s="19" t="s">
        <v>10</v>
      </c>
      <c r="B15" s="23"/>
      <c r="C15" s="23" t="s">
        <v>11</v>
      </c>
      <c r="D15" s="24">
        <v>4.2</v>
      </c>
      <c r="E15" s="24">
        <v>4.2</v>
      </c>
      <c r="F15" s="24">
        <v>0</v>
      </c>
      <c r="G15" s="24">
        <v>0</v>
      </c>
      <c r="H15" s="24">
        <v>0</v>
      </c>
      <c r="I15" s="24">
        <v>4.2</v>
      </c>
      <c r="J15" s="24">
        <v>0</v>
      </c>
      <c r="K15" s="24">
        <v>0</v>
      </c>
      <c r="L15" s="24">
        <v>4.2</v>
      </c>
      <c r="M15" s="24">
        <v>0</v>
      </c>
      <c r="N15" s="24">
        <v>0</v>
      </c>
      <c r="O15" s="24">
        <v>0</v>
      </c>
      <c r="P15" s="24">
        <v>4.2</v>
      </c>
      <c r="Q15" s="24">
        <v>0</v>
      </c>
      <c r="R15" s="24">
        <v>0</v>
      </c>
      <c r="S15" s="24">
        <v>0</v>
      </c>
      <c r="T15" s="24">
        <v>0</v>
      </c>
      <c r="U15" s="4"/>
    </row>
    <row r="16" spans="1:21" ht="57.6" customHeight="1">
      <c r="A16" s="19" t="s">
        <v>10</v>
      </c>
      <c r="B16" s="23"/>
      <c r="C16" s="23" t="s">
        <v>12</v>
      </c>
      <c r="D16" s="24">
        <v>4.2</v>
      </c>
      <c r="E16" s="24">
        <v>4.2</v>
      </c>
      <c r="F16" s="24">
        <v>0</v>
      </c>
      <c r="G16" s="24">
        <v>0</v>
      </c>
      <c r="H16" s="24">
        <v>0</v>
      </c>
      <c r="I16" s="24">
        <v>4.2</v>
      </c>
      <c r="J16" s="24">
        <v>0</v>
      </c>
      <c r="K16" s="24">
        <v>0</v>
      </c>
      <c r="L16" s="24">
        <v>4.2</v>
      </c>
      <c r="M16" s="24">
        <v>0</v>
      </c>
      <c r="N16" s="24">
        <v>0</v>
      </c>
      <c r="O16" s="24">
        <v>0</v>
      </c>
      <c r="P16" s="24">
        <v>4.2</v>
      </c>
      <c r="Q16" s="24">
        <v>0</v>
      </c>
      <c r="R16" s="24">
        <v>0</v>
      </c>
      <c r="S16" s="24">
        <v>0</v>
      </c>
      <c r="T16" s="24">
        <v>0</v>
      </c>
      <c r="U16" s="4"/>
    </row>
    <row r="17" spans="1:21" ht="28.8" customHeight="1">
      <c r="A17" s="20" t="s">
        <v>13</v>
      </c>
      <c r="B17" s="21" t="s">
        <v>14</v>
      </c>
      <c r="C17" s="21" t="s">
        <v>15</v>
      </c>
      <c r="D17" s="22">
        <v>0.3</v>
      </c>
      <c r="E17" s="22">
        <v>0.3</v>
      </c>
      <c r="F17" s="22">
        <v>0</v>
      </c>
      <c r="G17" s="22">
        <v>0</v>
      </c>
      <c r="H17" s="22">
        <v>0</v>
      </c>
      <c r="I17" s="22">
        <v>0.3</v>
      </c>
      <c r="J17" s="22">
        <v>0.3</v>
      </c>
      <c r="K17" s="22">
        <v>0.3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4"/>
    </row>
    <row r="18" spans="1:21" ht="28.8" customHeight="1">
      <c r="A18" s="19" t="s">
        <v>10</v>
      </c>
      <c r="B18" s="23"/>
      <c r="C18" s="23" t="s">
        <v>11</v>
      </c>
      <c r="D18" s="24">
        <v>0.3</v>
      </c>
      <c r="E18" s="24">
        <v>0.3</v>
      </c>
      <c r="F18" s="24">
        <v>0</v>
      </c>
      <c r="G18" s="24">
        <v>0</v>
      </c>
      <c r="H18" s="24">
        <v>0</v>
      </c>
      <c r="I18" s="24">
        <v>0.3</v>
      </c>
      <c r="J18" s="24">
        <v>0.3</v>
      </c>
      <c r="K18" s="24">
        <v>0.3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4"/>
    </row>
    <row r="19" spans="1:21" ht="28.8" customHeight="1">
      <c r="A19" s="20" t="s">
        <v>16</v>
      </c>
      <c r="B19" s="21" t="s">
        <v>14</v>
      </c>
      <c r="C19" s="21" t="s">
        <v>17</v>
      </c>
      <c r="D19" s="22">
        <v>0.3</v>
      </c>
      <c r="E19" s="22">
        <v>0.3</v>
      </c>
      <c r="F19" s="22">
        <v>0</v>
      </c>
      <c r="G19" s="22">
        <v>0</v>
      </c>
      <c r="H19" s="22">
        <v>0</v>
      </c>
      <c r="I19" s="22">
        <v>0.3</v>
      </c>
      <c r="J19" s="22">
        <v>0.3</v>
      </c>
      <c r="K19" s="22">
        <v>0.3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4"/>
    </row>
    <row r="20" spans="1:21" ht="28.8" customHeight="1">
      <c r="A20" s="19" t="s">
        <v>10</v>
      </c>
      <c r="B20" s="23"/>
      <c r="C20" s="23" t="s">
        <v>11</v>
      </c>
      <c r="D20" s="24">
        <v>0.3</v>
      </c>
      <c r="E20" s="24">
        <v>0.3</v>
      </c>
      <c r="F20" s="24">
        <v>0</v>
      </c>
      <c r="G20" s="24">
        <v>0</v>
      </c>
      <c r="H20" s="24">
        <v>0</v>
      </c>
      <c r="I20" s="24">
        <v>0.3</v>
      </c>
      <c r="J20" s="24">
        <v>0.3</v>
      </c>
      <c r="K20" s="24">
        <v>0.3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4"/>
    </row>
    <row r="21" spans="1:21" ht="57.6" customHeight="1">
      <c r="A21" s="19" t="s">
        <v>10</v>
      </c>
      <c r="B21" s="23"/>
      <c r="C21" s="23" t="s">
        <v>18</v>
      </c>
      <c r="D21" s="24">
        <v>0.6</v>
      </c>
      <c r="E21" s="24">
        <v>0.6</v>
      </c>
      <c r="F21" s="24">
        <v>0</v>
      </c>
      <c r="G21" s="24">
        <v>0</v>
      </c>
      <c r="H21" s="24">
        <v>0</v>
      </c>
      <c r="I21" s="24">
        <v>0.6</v>
      </c>
      <c r="J21" s="24">
        <v>0.6</v>
      </c>
      <c r="K21" s="24">
        <v>0.6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4"/>
    </row>
    <row r="22" spans="1:21" ht="28.8" customHeight="1">
      <c r="A22" s="20" t="s">
        <v>19</v>
      </c>
      <c r="B22" s="21" t="s">
        <v>20</v>
      </c>
      <c r="C22" s="21" t="s">
        <v>21</v>
      </c>
      <c r="D22" s="22">
        <v>0.3</v>
      </c>
      <c r="E22" s="22">
        <v>0.3</v>
      </c>
      <c r="F22" s="22">
        <v>0</v>
      </c>
      <c r="G22" s="22">
        <v>0</v>
      </c>
      <c r="H22" s="22">
        <v>0</v>
      </c>
      <c r="I22" s="22">
        <v>0.3</v>
      </c>
      <c r="J22" s="22">
        <v>0.3</v>
      </c>
      <c r="K22" s="22">
        <v>0.3</v>
      </c>
      <c r="L22" s="22">
        <v>0</v>
      </c>
      <c r="M22" s="22">
        <v>0</v>
      </c>
      <c r="N22" s="22">
        <v>0</v>
      </c>
      <c r="O22" s="22">
        <v>0</v>
      </c>
      <c r="P22" s="22">
        <v>0</v>
      </c>
      <c r="Q22" s="22">
        <v>0</v>
      </c>
      <c r="R22" s="22">
        <v>0</v>
      </c>
      <c r="S22" s="22">
        <v>0</v>
      </c>
      <c r="T22" s="22">
        <v>0</v>
      </c>
      <c r="U22" s="4"/>
    </row>
    <row r="23" spans="1:21" ht="28.8" customHeight="1">
      <c r="A23" s="19" t="s">
        <v>10</v>
      </c>
      <c r="B23" s="23"/>
      <c r="C23" s="23" t="s">
        <v>11</v>
      </c>
      <c r="D23" s="24">
        <v>0.3</v>
      </c>
      <c r="E23" s="24">
        <v>0.3</v>
      </c>
      <c r="F23" s="24">
        <v>0</v>
      </c>
      <c r="G23" s="24">
        <v>0</v>
      </c>
      <c r="H23" s="24">
        <v>0</v>
      </c>
      <c r="I23" s="24">
        <v>0.3</v>
      </c>
      <c r="J23" s="24">
        <v>0.3</v>
      </c>
      <c r="K23" s="24">
        <v>0.3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4"/>
    </row>
    <row r="24" spans="1:21" ht="57.6" customHeight="1">
      <c r="A24" s="19" t="s">
        <v>10</v>
      </c>
      <c r="B24" s="23"/>
      <c r="C24" s="23" t="s">
        <v>22</v>
      </c>
      <c r="D24" s="24">
        <v>0.3</v>
      </c>
      <c r="E24" s="24">
        <v>0.3</v>
      </c>
      <c r="F24" s="24">
        <v>0</v>
      </c>
      <c r="G24" s="24">
        <v>0</v>
      </c>
      <c r="H24" s="24">
        <v>0</v>
      </c>
      <c r="I24" s="24">
        <v>0.3</v>
      </c>
      <c r="J24" s="24">
        <v>0.3</v>
      </c>
      <c r="K24" s="24">
        <v>0.3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0</v>
      </c>
      <c r="T24" s="24">
        <v>0</v>
      </c>
      <c r="U24" s="4"/>
    </row>
    <row r="25" spans="1:21" ht="43.2" customHeight="1">
      <c r="A25" s="20" t="s">
        <v>23</v>
      </c>
      <c r="B25" s="21" t="s">
        <v>14</v>
      </c>
      <c r="C25" s="21" t="s">
        <v>24</v>
      </c>
      <c r="D25" s="22">
        <v>0.3</v>
      </c>
      <c r="E25" s="22">
        <v>0.3</v>
      </c>
      <c r="F25" s="22">
        <v>0</v>
      </c>
      <c r="G25" s="22">
        <v>0</v>
      </c>
      <c r="H25" s="22">
        <v>0</v>
      </c>
      <c r="I25" s="22">
        <v>0.3</v>
      </c>
      <c r="J25" s="22">
        <v>0.3</v>
      </c>
      <c r="K25" s="22">
        <v>0.3</v>
      </c>
      <c r="L25" s="22">
        <v>0</v>
      </c>
      <c r="M25" s="22">
        <v>0</v>
      </c>
      <c r="N25" s="22">
        <v>0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4"/>
    </row>
    <row r="26" spans="1:21" ht="28.8" customHeight="1">
      <c r="A26" s="19" t="s">
        <v>10</v>
      </c>
      <c r="B26" s="23"/>
      <c r="C26" s="23" t="s">
        <v>11</v>
      </c>
      <c r="D26" s="24">
        <v>0.3</v>
      </c>
      <c r="E26" s="24">
        <v>0.3</v>
      </c>
      <c r="F26" s="24">
        <v>0</v>
      </c>
      <c r="G26" s="24">
        <v>0</v>
      </c>
      <c r="H26" s="24">
        <v>0</v>
      </c>
      <c r="I26" s="24">
        <v>0.3</v>
      </c>
      <c r="J26" s="24">
        <v>0.3</v>
      </c>
      <c r="K26" s="24">
        <v>0.3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4"/>
    </row>
    <row r="27" spans="1:21" ht="57.6" customHeight="1">
      <c r="A27" s="19" t="s">
        <v>10</v>
      </c>
      <c r="B27" s="23"/>
      <c r="C27" s="23" t="s">
        <v>18</v>
      </c>
      <c r="D27" s="24">
        <v>0.3</v>
      </c>
      <c r="E27" s="24">
        <v>0.3</v>
      </c>
      <c r="F27" s="24">
        <v>0</v>
      </c>
      <c r="G27" s="24">
        <v>0</v>
      </c>
      <c r="H27" s="24">
        <v>0</v>
      </c>
      <c r="I27" s="24">
        <v>0.3</v>
      </c>
      <c r="J27" s="24">
        <v>0.3</v>
      </c>
      <c r="K27" s="24">
        <v>0.3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4"/>
    </row>
    <row r="28" spans="1:21">
      <c r="A28" s="19" t="s">
        <v>10</v>
      </c>
      <c r="B28" s="23"/>
      <c r="C28" s="23" t="s">
        <v>25</v>
      </c>
      <c r="D28" s="24">
        <v>5.4</v>
      </c>
      <c r="E28" s="24">
        <v>5.4</v>
      </c>
      <c r="F28" s="24">
        <v>0</v>
      </c>
      <c r="G28" s="24">
        <v>0</v>
      </c>
      <c r="H28" s="24">
        <v>0</v>
      </c>
      <c r="I28" s="24">
        <v>5.4</v>
      </c>
      <c r="J28" s="24">
        <v>1.2</v>
      </c>
      <c r="K28" s="24">
        <v>1.2</v>
      </c>
      <c r="L28" s="24">
        <v>4.2</v>
      </c>
      <c r="M28" s="24">
        <v>0</v>
      </c>
      <c r="N28" s="24">
        <v>0</v>
      </c>
      <c r="O28" s="24">
        <v>0</v>
      </c>
      <c r="P28" s="24">
        <v>4.2</v>
      </c>
      <c r="Q28" s="24">
        <v>0</v>
      </c>
      <c r="R28" s="24">
        <v>0</v>
      </c>
      <c r="S28" s="24">
        <v>0</v>
      </c>
      <c r="T28" s="24">
        <v>0</v>
      </c>
      <c r="U28" s="4"/>
    </row>
    <row r="29" spans="1:21">
      <c r="U29" s="4"/>
    </row>
    <row r="31" spans="1:21">
      <c r="A31" s="25" t="s">
        <v>26</v>
      </c>
      <c r="B31" s="25"/>
      <c r="C31" s="25"/>
      <c r="D31" s="25"/>
      <c r="E31" s="25"/>
      <c r="F31" s="25"/>
      <c r="G31" s="25"/>
      <c r="H31" s="25"/>
      <c r="J31" s="27"/>
      <c r="K31" s="27"/>
      <c r="R31" s="29" t="s">
        <v>29</v>
      </c>
      <c r="S31" s="29"/>
      <c r="T31" s="29"/>
    </row>
    <row r="32" spans="1:21" ht="30" customHeight="1">
      <c r="A32" s="26" t="s">
        <v>27</v>
      </c>
      <c r="B32" s="26"/>
      <c r="C32" s="26"/>
      <c r="D32" s="26"/>
      <c r="E32" s="26"/>
      <c r="F32" s="26"/>
      <c r="G32" s="26"/>
      <c r="H32" s="26"/>
      <c r="J32" s="28" t="s">
        <v>28</v>
      </c>
      <c r="K32" s="28"/>
      <c r="R32" s="30" t="s">
        <v>30</v>
      </c>
      <c r="S32" s="30"/>
      <c r="T32" s="30"/>
    </row>
  </sheetData>
  <mergeCells count="33">
    <mergeCell ref="A31:H31"/>
    <mergeCell ref="A32:H32"/>
    <mergeCell ref="J31:K31"/>
    <mergeCell ref="J32:K32"/>
    <mergeCell ref="R31:T31"/>
    <mergeCell ref="R32:T32"/>
    <mergeCell ref="T9:T12"/>
    <mergeCell ref="K10:K12"/>
    <mergeCell ref="L10:L12"/>
    <mergeCell ref="M10:Q10"/>
    <mergeCell ref="M11:O11"/>
    <mergeCell ref="P11:P12"/>
    <mergeCell ref="Q11:Q12"/>
    <mergeCell ref="I8:I12"/>
    <mergeCell ref="J8:T8"/>
    <mergeCell ref="E9:E12"/>
    <mergeCell ref="F9:F12"/>
    <mergeCell ref="G9:G12"/>
    <mergeCell ref="H9:H12"/>
    <mergeCell ref="J9:J12"/>
    <mergeCell ref="L9:Q9"/>
    <mergeCell ref="R9:R12"/>
    <mergeCell ref="S9:S12"/>
    <mergeCell ref="A2:T2"/>
    <mergeCell ref="A3:T3"/>
    <mergeCell ref="A4:T4"/>
    <mergeCell ref="A7:A12"/>
    <mergeCell ref="B7:B12"/>
    <mergeCell ref="C7:C12"/>
    <mergeCell ref="D7:H7"/>
    <mergeCell ref="I7:T7"/>
    <mergeCell ref="D8:D12"/>
    <mergeCell ref="E8:H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2022-08-17T08:58:42Z</dcterms:created>
  <dcterms:modified xsi:type="dcterms:W3CDTF">2022-08-17T08:59:15Z</dcterms:modified>
</cp:coreProperties>
</file>